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480" windowHeight="6450" activeTab="0"/>
  </bookViews>
  <sheets>
    <sheet name="Лист1" sheetId="1" r:id="rId1"/>
  </sheets>
  <definedNames>
    <definedName name="_xlnm.Print_Area" localSheetId="0">'Лист1'!$A$2:$AA$35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<sst xmlns="http://schemas.openxmlformats.org/spreadsheetml/2006/main" count="47" uniqueCount="26">
  <si>
    <t>прогноз</t>
  </si>
  <si>
    <r>
      <t xml:space="preserve">Цены на нефть Urals (мировые), </t>
    </r>
    <r>
      <rPr>
        <sz val="12"/>
        <rFont val="Arial"/>
        <family val="2"/>
      </rPr>
      <t>долл. / барр.</t>
    </r>
  </si>
  <si>
    <r>
      <t xml:space="preserve">Цены на газ  (среднеконтрактные, включая страны СНГ), </t>
    </r>
    <r>
      <rPr>
        <sz val="12"/>
        <rFont val="Arial"/>
        <family val="2"/>
      </rPr>
      <t>долл./тыс. куб. м</t>
    </r>
  </si>
  <si>
    <r>
      <t xml:space="preserve">Цены на газ  (дальнее зарубежье), </t>
    </r>
    <r>
      <rPr>
        <sz val="12"/>
        <rFont val="Arial"/>
        <family val="2"/>
      </rPr>
      <t>долл./тыс. куб. м</t>
    </r>
  </si>
  <si>
    <t>Приложение 2</t>
  </si>
  <si>
    <t>оценка</t>
  </si>
  <si>
    <t>вариант</t>
  </si>
  <si>
    <r>
      <t xml:space="preserve">Цены на нефть Urals (мировые), </t>
    </r>
    <r>
      <rPr>
        <sz val="12"/>
        <rFont val="Arial"/>
        <family val="2"/>
      </rPr>
      <t xml:space="preserve">в реальном выражении в ценах 2014 года, долл. / барр. </t>
    </r>
  </si>
  <si>
    <r>
      <t xml:space="preserve">Цены на газ  (дальнее зарубежье), </t>
    </r>
    <r>
      <rPr>
        <sz val="12"/>
        <rFont val="Arial"/>
        <family val="2"/>
      </rPr>
      <t>в ценах 2014 года, долл./тыс. куб. м</t>
    </r>
  </si>
  <si>
    <r>
      <t xml:space="preserve">Цены на газ  (среднеконтрактные, включая страны СНГ), </t>
    </r>
    <r>
      <rPr>
        <sz val="12"/>
        <rFont val="Arial"/>
        <family val="2"/>
      </rPr>
      <t>в ценах 2014 года, долл./тыс. куб. м</t>
    </r>
  </si>
  <si>
    <t>А</t>
  </si>
  <si>
    <t>С</t>
  </si>
  <si>
    <t>1,А</t>
  </si>
  <si>
    <r>
      <t xml:space="preserve">Добыча газа (естественного), </t>
    </r>
    <r>
      <rPr>
        <sz val="12"/>
        <rFont val="Arial"/>
        <family val="2"/>
      </rPr>
      <t>млрд.куб.м</t>
    </r>
  </si>
  <si>
    <r>
      <t xml:space="preserve">Добыча нефти, 
</t>
    </r>
    <r>
      <rPr>
        <sz val="12"/>
        <rFont val="Arial"/>
        <family val="2"/>
      </rPr>
      <t>млн. тонн</t>
    </r>
  </si>
  <si>
    <r>
      <t xml:space="preserve">Экспорт СПГ, 
</t>
    </r>
    <r>
      <rPr>
        <sz val="12"/>
        <rFont val="Arial"/>
        <family val="2"/>
      </rPr>
      <t>млн.тонн</t>
    </r>
  </si>
  <si>
    <r>
      <t xml:space="preserve">Экспорт природного газа (трубопроводным транспортом), 
</t>
    </r>
    <r>
      <rPr>
        <sz val="12"/>
        <rFont val="Arial"/>
        <family val="2"/>
      </rPr>
      <t xml:space="preserve">млрд. куб. м  </t>
    </r>
  </si>
  <si>
    <r>
      <t xml:space="preserve">Экспорт нефтепродуктов, 
</t>
    </r>
    <r>
      <rPr>
        <sz val="12"/>
        <rFont val="Arial"/>
        <family val="2"/>
      </rPr>
      <t xml:space="preserve">млн. тонн </t>
    </r>
  </si>
  <si>
    <r>
      <t xml:space="preserve">Экспорт нефти, 
</t>
    </r>
    <r>
      <rPr>
        <sz val="12"/>
        <rFont val="Arial"/>
        <family val="2"/>
      </rPr>
      <t xml:space="preserve">млн. тонн </t>
    </r>
  </si>
  <si>
    <t>2030/2013</t>
  </si>
  <si>
    <t>2011-2015</t>
  </si>
  <si>
    <t>2016-2020</t>
  </si>
  <si>
    <t>2021-2025</t>
  </si>
  <si>
    <t>2026-2030</t>
  </si>
  <si>
    <t>отчет</t>
  </si>
  <si>
    <t>Прогнозные показатели по топливно-энергетическому комплексу до 2030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</si>
</sst>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[$-419]mmmm\ yyyy;@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" fontId="48" fillId="0" borderId="17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1" fontId="48" fillId="0" borderId="2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/>
    </xf>
    <xf numFmtId="1" fontId="48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1" fontId="48" fillId="0" borderId="27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1"/>
  <sheetViews>
    <sheetView tabSelected="1" view="pageBreakPreview" zoomScale="85" zoomScaleSheetLayoutView="85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7" sqref="H27"/>
    </sheetView>
  </sheetViews>
  <sheetFormatPr defaultColWidth="9.00390625" defaultRowHeight="12.75"/>
  <cols>
    <col min="1" max="1" width="30.00390625" style="1" customWidth="1"/>
    <col min="2" max="2" width="12.875" style="1" customWidth="1"/>
    <col min="3" max="5" width="8.75390625" style="1" customWidth="1"/>
    <col min="6" max="6" width="11.125" style="1" customWidth="1"/>
    <col min="7" max="27" width="8.875" style="1" customWidth="1"/>
    <col min="28" max="28" width="9.75390625" style="1" customWidth="1"/>
    <col min="29" max="29" width="10.00390625" style="1" customWidth="1"/>
    <col min="30" max="31" width="10.00390625" style="1" bestFit="1" customWidth="1"/>
    <col min="32" max="16384" width="9.125" style="1" customWidth="1"/>
  </cols>
  <sheetData>
    <row r="2" spans="1:21" ht="20.25">
      <c r="A2" s="36" t="s">
        <v>25</v>
      </c>
      <c r="B2" s="36"/>
      <c r="C2" s="36"/>
      <c r="D2" s="36"/>
      <c r="E2" s="37"/>
      <c r="F2" s="37"/>
      <c r="U2" s="38" t="s">
        <v>4</v>
      </c>
    </row>
    <row r="3" spans="1:4" ht="13.5" thickBot="1">
      <c r="A3" s="39"/>
      <c r="B3" s="39"/>
      <c r="C3" s="39"/>
      <c r="D3" s="39"/>
    </row>
    <row r="4" spans="1:27" s="19" customFormat="1" ht="47.25" customHeight="1">
      <c r="A4" s="63"/>
      <c r="B4" s="40" t="s">
        <v>6</v>
      </c>
      <c r="C4" s="56">
        <v>2011</v>
      </c>
      <c r="D4" s="56">
        <v>2012</v>
      </c>
      <c r="E4" s="56">
        <v>2013</v>
      </c>
      <c r="F4" s="41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42">
        <v>2021</v>
      </c>
      <c r="N4" s="42">
        <v>2022</v>
      </c>
      <c r="O4" s="42">
        <v>2023</v>
      </c>
      <c r="P4" s="42">
        <v>2024</v>
      </c>
      <c r="Q4" s="42">
        <v>2025</v>
      </c>
      <c r="R4" s="42">
        <v>2026</v>
      </c>
      <c r="S4" s="42">
        <v>2027</v>
      </c>
      <c r="T4" s="42">
        <v>2028</v>
      </c>
      <c r="U4" s="42">
        <v>2029</v>
      </c>
      <c r="V4" s="47">
        <v>2030</v>
      </c>
      <c r="W4" s="48" t="s">
        <v>20</v>
      </c>
      <c r="X4" s="48" t="s">
        <v>21</v>
      </c>
      <c r="Y4" s="48" t="s">
        <v>22</v>
      </c>
      <c r="Z4" s="49" t="s">
        <v>23</v>
      </c>
      <c r="AA4" s="43" t="s">
        <v>19</v>
      </c>
    </row>
    <row r="5" spans="1:32" s="19" customFormat="1" ht="21.75" customHeight="1">
      <c r="A5" s="64"/>
      <c r="B5" s="44"/>
      <c r="C5" s="57" t="s">
        <v>24</v>
      </c>
      <c r="D5" s="58"/>
      <c r="E5" s="59"/>
      <c r="F5" s="12" t="s">
        <v>5</v>
      </c>
      <c r="G5" s="60" t="s">
        <v>0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26"/>
      <c r="X5" s="27"/>
      <c r="Y5" s="27"/>
      <c r="Z5" s="28"/>
      <c r="AA5" s="23"/>
      <c r="AB5" s="45"/>
      <c r="AC5" s="45"/>
      <c r="AD5" s="45"/>
      <c r="AE5" s="45"/>
      <c r="AF5" s="45"/>
    </row>
    <row r="6" spans="1:27" s="19" customFormat="1" ht="30.75" customHeight="1">
      <c r="A6" s="62" t="s">
        <v>1</v>
      </c>
      <c r="B6" s="18" t="s">
        <v>10</v>
      </c>
      <c r="C6" s="50">
        <v>107.87227625439174</v>
      </c>
      <c r="D6" s="50">
        <v>107.87227625439174</v>
      </c>
      <c r="E6" s="50">
        <v>107.87227625439174</v>
      </c>
      <c r="F6" s="14">
        <v>104</v>
      </c>
      <c r="G6" s="2">
        <v>91</v>
      </c>
      <c r="H6" s="3">
        <v>90</v>
      </c>
      <c r="I6" s="2">
        <v>90</v>
      </c>
      <c r="J6" s="2">
        <v>89</v>
      </c>
      <c r="K6" s="2">
        <v>88</v>
      </c>
      <c r="L6" s="4">
        <v>90</v>
      </c>
      <c r="M6" s="2">
        <v>91.8</v>
      </c>
      <c r="N6" s="2">
        <v>93.636</v>
      </c>
      <c r="O6" s="2">
        <v>95.50872</v>
      </c>
      <c r="P6" s="2">
        <v>97.4188944</v>
      </c>
      <c r="Q6" s="2">
        <v>99.367272288</v>
      </c>
      <c r="R6" s="3">
        <v>101.35461773376</v>
      </c>
      <c r="S6" s="2">
        <v>103.3817100884352</v>
      </c>
      <c r="T6" s="2">
        <v>105.44934429020391</v>
      </c>
      <c r="U6" s="2">
        <v>107.558331176008</v>
      </c>
      <c r="V6" s="2">
        <v>109.70949779952817</v>
      </c>
      <c r="W6" s="6">
        <f aca="true" t="shared" si="0" ref="W6:W34">AVERAGE(C6:G6)</f>
        <v>103.72336575263503</v>
      </c>
      <c r="X6" s="5">
        <f>AVERAGE(H6:L6)</f>
        <v>89.4</v>
      </c>
      <c r="Y6" s="5">
        <f>AVERAGE(M6:Q6)</f>
        <v>95.54617733759999</v>
      </c>
      <c r="Z6" s="7">
        <f>AVERAGE(R6:V6)</f>
        <v>105.49070021758705</v>
      </c>
      <c r="AA6" s="8">
        <f>V6/E6*100</f>
        <v>101.70314524633166</v>
      </c>
    </row>
    <row r="7" spans="1:27" s="19" customFormat="1" ht="30.75" customHeight="1">
      <c r="A7" s="62"/>
      <c r="B7" s="20">
        <v>1</v>
      </c>
      <c r="C7" s="7">
        <v>109.3</v>
      </c>
      <c r="D7" s="7">
        <v>110.5</v>
      </c>
      <c r="E7" s="7">
        <v>107.87227625439174</v>
      </c>
      <c r="F7" s="5">
        <v>104</v>
      </c>
      <c r="G7" s="5">
        <v>100</v>
      </c>
      <c r="H7" s="6">
        <v>100</v>
      </c>
      <c r="I7" s="5">
        <v>100</v>
      </c>
      <c r="J7" s="5">
        <v>103.84615384615384</v>
      </c>
      <c r="K7" s="5">
        <v>107.6923076923077</v>
      </c>
      <c r="L7" s="7">
        <v>111.5809063432193</v>
      </c>
      <c r="M7" s="5">
        <v>114.95064971478452</v>
      </c>
      <c r="N7" s="5">
        <v>118.42215933617103</v>
      </c>
      <c r="O7" s="5">
        <v>121.99850854812341</v>
      </c>
      <c r="P7" s="5">
        <v>125.68286350627675</v>
      </c>
      <c r="Q7" s="5">
        <v>130.11946858804828</v>
      </c>
      <c r="R7" s="6">
        <v>134.71268582920644</v>
      </c>
      <c r="S7" s="5">
        <v>139.6054505785232</v>
      </c>
      <c r="T7" s="5">
        <v>145.24551078189555</v>
      </c>
      <c r="U7" s="5">
        <v>151.11342941748413</v>
      </c>
      <c r="V7" s="5">
        <v>157.21841196595045</v>
      </c>
      <c r="W7" s="6">
        <f t="shared" si="0"/>
        <v>106.33445525087836</v>
      </c>
      <c r="X7" s="5">
        <f aca="true" t="shared" si="1" ref="X7:X35">AVERAGE(H7:L7)</f>
        <v>104.62387357633615</v>
      </c>
      <c r="Y7" s="5">
        <f aca="true" t="shared" si="2" ref="Y7:Y35">AVERAGE(M7:Q7)</f>
        <v>122.23472993868081</v>
      </c>
      <c r="Z7" s="7">
        <f aca="true" t="shared" si="3" ref="Z7:Z35">AVERAGE(R7:V7)</f>
        <v>145.57909771461195</v>
      </c>
      <c r="AA7" s="8">
        <f aca="true" t="shared" si="4" ref="AA7:AA35">V7/E7*100</f>
        <v>145.74496564361664</v>
      </c>
    </row>
    <row r="8" spans="1:27" s="19" customFormat="1" ht="30.75" customHeight="1">
      <c r="A8" s="62"/>
      <c r="B8" s="21" t="s">
        <v>11</v>
      </c>
      <c r="C8" s="51">
        <v>107.87227625439174</v>
      </c>
      <c r="D8" s="51">
        <v>107.87227625439174</v>
      </c>
      <c r="E8" s="51">
        <v>107.87227625439174</v>
      </c>
      <c r="F8" s="15">
        <v>104</v>
      </c>
      <c r="G8" s="9">
        <v>100</v>
      </c>
      <c r="H8" s="10">
        <v>100</v>
      </c>
      <c r="I8" s="9">
        <v>100</v>
      </c>
      <c r="J8" s="9">
        <v>111</v>
      </c>
      <c r="K8" s="9">
        <v>122</v>
      </c>
      <c r="L8" s="11">
        <v>133</v>
      </c>
      <c r="M8" s="9">
        <v>144</v>
      </c>
      <c r="N8" s="9">
        <v>155</v>
      </c>
      <c r="O8" s="9">
        <v>167</v>
      </c>
      <c r="P8" s="9">
        <v>170.34</v>
      </c>
      <c r="Q8" s="9">
        <v>173.7468</v>
      </c>
      <c r="R8" s="10">
        <v>177.22173600000002</v>
      </c>
      <c r="S8" s="9">
        <v>180.76617072000002</v>
      </c>
      <c r="T8" s="9">
        <v>184.38149413440001</v>
      </c>
      <c r="U8" s="9">
        <v>188.06912401708803</v>
      </c>
      <c r="V8" s="9">
        <v>191.83050649742978</v>
      </c>
      <c r="W8" s="10">
        <f t="shared" si="0"/>
        <v>105.52336575263503</v>
      </c>
      <c r="X8" s="9">
        <f t="shared" si="1"/>
        <v>113.2</v>
      </c>
      <c r="Y8" s="9">
        <f t="shared" si="2"/>
        <v>162.01736</v>
      </c>
      <c r="Z8" s="11">
        <f t="shared" si="3"/>
        <v>184.45380627378358</v>
      </c>
      <c r="AA8" s="13">
        <f t="shared" si="4"/>
        <v>177.8311473144796</v>
      </c>
    </row>
    <row r="9" spans="1:27" s="19" customFormat="1" ht="30.75" customHeight="1">
      <c r="A9" s="62" t="s">
        <v>7</v>
      </c>
      <c r="B9" s="18" t="s">
        <v>10</v>
      </c>
      <c r="C9" s="50">
        <f>C6</f>
        <v>107.87227625439174</v>
      </c>
      <c r="D9" s="50">
        <f>D6</f>
        <v>107.87227625439174</v>
      </c>
      <c r="E9" s="50">
        <f>E6</f>
        <v>107.87227625439174</v>
      </c>
      <c r="F9" s="16">
        <f>F6</f>
        <v>104</v>
      </c>
      <c r="G9" s="4">
        <f>G6/F6/1.02*F9</f>
        <v>89.21568627450979</v>
      </c>
      <c r="H9" s="5">
        <f aca="true" t="shared" si="5" ref="H9:V10">H6/G6/1.02*G9</f>
        <v>86.50519031141867</v>
      </c>
      <c r="I9" s="2">
        <f t="shared" si="5"/>
        <v>84.809010109234</v>
      </c>
      <c r="J9" s="5">
        <f t="shared" si="5"/>
        <v>82.22224291635976</v>
      </c>
      <c r="K9" s="2">
        <f t="shared" si="5"/>
        <v>79.70431126503259</v>
      </c>
      <c r="L9" s="4">
        <f t="shared" si="5"/>
        <v>79.91742439675727</v>
      </c>
      <c r="M9" s="5">
        <f t="shared" si="5"/>
        <v>79.91742439675727</v>
      </c>
      <c r="N9" s="5">
        <f t="shared" si="5"/>
        <v>79.91742439675727</v>
      </c>
      <c r="O9" s="5">
        <f t="shared" si="5"/>
        <v>79.91742439675727</v>
      </c>
      <c r="P9" s="5">
        <f t="shared" si="5"/>
        <v>79.91742439675727</v>
      </c>
      <c r="Q9" s="4">
        <f t="shared" si="5"/>
        <v>79.91742439675727</v>
      </c>
      <c r="R9" s="5">
        <f t="shared" si="5"/>
        <v>79.91742439675727</v>
      </c>
      <c r="S9" s="5">
        <f t="shared" si="5"/>
        <v>79.91742439675727</v>
      </c>
      <c r="T9" s="5">
        <f t="shared" si="5"/>
        <v>79.91742439675727</v>
      </c>
      <c r="U9" s="5">
        <f t="shared" si="5"/>
        <v>79.91742439675727</v>
      </c>
      <c r="V9" s="2">
        <f t="shared" si="5"/>
        <v>79.91742439675727</v>
      </c>
      <c r="W9" s="6">
        <f t="shared" si="0"/>
        <v>103.36650300753699</v>
      </c>
      <c r="X9" s="5">
        <f t="shared" si="1"/>
        <v>82.63163579976046</v>
      </c>
      <c r="Y9" s="5">
        <f t="shared" si="2"/>
        <v>79.91742439675727</v>
      </c>
      <c r="Z9" s="7">
        <f t="shared" si="3"/>
        <v>79.91742439675727</v>
      </c>
      <c r="AA9" s="8">
        <f>V9/E9*100</f>
        <v>74.08523039626101</v>
      </c>
    </row>
    <row r="10" spans="1:27" s="19" customFormat="1" ht="30.75" customHeight="1">
      <c r="A10" s="62"/>
      <c r="B10" s="20">
        <f>B7</f>
        <v>1</v>
      </c>
      <c r="C10" s="7">
        <f>D10/D7*C7*1.02</f>
        <v>115.9900344</v>
      </c>
      <c r="D10" s="7">
        <f>E10/E7*D7*1.02</f>
        <v>114.9642</v>
      </c>
      <c r="E10" s="7">
        <f>F10/F7*E7*1.02</f>
        <v>110.02972177947957</v>
      </c>
      <c r="F10" s="6">
        <f>F7</f>
        <v>104</v>
      </c>
      <c r="G10" s="7">
        <f>G7/F7/1.02*F10</f>
        <v>98.0392156862745</v>
      </c>
      <c r="H10" s="5">
        <f t="shared" si="5"/>
        <v>96.11687812379853</v>
      </c>
      <c r="I10" s="5">
        <f t="shared" si="5"/>
        <v>94.23223345470444</v>
      </c>
      <c r="J10" s="5">
        <f t="shared" si="5"/>
        <v>95.93779424121492</v>
      </c>
      <c r="K10" s="5">
        <f t="shared" si="5"/>
        <v>97.54024105860631</v>
      </c>
      <c r="L10" s="7">
        <f t="shared" si="5"/>
        <v>99.08065163117647</v>
      </c>
      <c r="M10" s="5">
        <f t="shared" si="5"/>
        <v>100.07145814748823</v>
      </c>
      <c r="N10" s="5">
        <f t="shared" si="5"/>
        <v>101.07217272896314</v>
      </c>
      <c r="O10" s="5">
        <f t="shared" si="5"/>
        <v>102.08289445625277</v>
      </c>
      <c r="P10" s="5">
        <f t="shared" si="5"/>
        <v>103.1037234008153</v>
      </c>
      <c r="Q10" s="7">
        <f t="shared" si="5"/>
        <v>104.6502792518275</v>
      </c>
      <c r="R10" s="5">
        <f t="shared" si="5"/>
        <v>106.22003344060495</v>
      </c>
      <c r="S10" s="5">
        <f t="shared" si="5"/>
        <v>107.91955397565461</v>
      </c>
      <c r="T10" s="5">
        <f t="shared" si="5"/>
        <v>110.0779450551677</v>
      </c>
      <c r="U10" s="5">
        <f t="shared" si="5"/>
        <v>112.27950395627106</v>
      </c>
      <c r="V10" s="5">
        <f t="shared" si="5"/>
        <v>114.52509403539645</v>
      </c>
      <c r="W10" s="6">
        <f t="shared" si="0"/>
        <v>108.60463437315082</v>
      </c>
      <c r="X10" s="5">
        <f t="shared" si="1"/>
        <v>96.58155970190015</v>
      </c>
      <c r="Y10" s="5">
        <f t="shared" si="2"/>
        <v>102.19610559706938</v>
      </c>
      <c r="Z10" s="7">
        <f t="shared" si="3"/>
        <v>110.20442609261895</v>
      </c>
      <c r="AA10" s="8">
        <f t="shared" si="4"/>
        <v>104.08559813040921</v>
      </c>
    </row>
    <row r="11" spans="1:27" s="19" customFormat="1" ht="30.75" customHeight="1">
      <c r="A11" s="62"/>
      <c r="B11" s="21" t="s">
        <v>11</v>
      </c>
      <c r="C11" s="52">
        <f>C8</f>
        <v>107.87227625439174</v>
      </c>
      <c r="D11" s="52">
        <f>D8</f>
        <v>107.87227625439174</v>
      </c>
      <c r="E11" s="52">
        <f>E8</f>
        <v>107.87227625439174</v>
      </c>
      <c r="F11" s="16">
        <f>F8</f>
        <v>104</v>
      </c>
      <c r="G11" s="11">
        <f>G8/F8/1.02*F11</f>
        <v>98.0392156862745</v>
      </c>
      <c r="H11" s="5">
        <f aca="true" t="shared" si="6" ref="H11:V11">H8/G8/1.02*G11</f>
        <v>96.11687812379853</v>
      </c>
      <c r="I11" s="5">
        <f t="shared" si="6"/>
        <v>94.23223345470444</v>
      </c>
      <c r="J11" s="5">
        <f t="shared" si="6"/>
        <v>102.54684228894308</v>
      </c>
      <c r="K11" s="5">
        <f t="shared" si="6"/>
        <v>110.49915879924976</v>
      </c>
      <c r="L11" s="11">
        <f t="shared" si="6"/>
        <v>118.10019383076356</v>
      </c>
      <c r="M11" s="5">
        <f t="shared" si="6"/>
        <v>125.3606657204036</v>
      </c>
      <c r="N11" s="5">
        <f t="shared" si="6"/>
        <v>132.2910075344673</v>
      </c>
      <c r="O11" s="5">
        <f t="shared" si="6"/>
        <v>139.73812940073395</v>
      </c>
      <c r="P11" s="5">
        <f t="shared" si="6"/>
        <v>139.73812940073395</v>
      </c>
      <c r="Q11" s="11">
        <f t="shared" si="6"/>
        <v>139.73812940073395</v>
      </c>
      <c r="R11" s="5">
        <f t="shared" si="6"/>
        <v>139.73812940073395</v>
      </c>
      <c r="S11" s="5">
        <f t="shared" si="6"/>
        <v>139.73812940073395</v>
      </c>
      <c r="T11" s="5">
        <f t="shared" si="6"/>
        <v>139.73812940073395</v>
      </c>
      <c r="U11" s="5">
        <f t="shared" si="6"/>
        <v>139.73812940073395</v>
      </c>
      <c r="V11" s="9">
        <f t="shared" si="6"/>
        <v>139.73812940073395</v>
      </c>
      <c r="W11" s="10">
        <f t="shared" si="0"/>
        <v>105.13120888988995</v>
      </c>
      <c r="X11" s="9">
        <f t="shared" si="1"/>
        <v>104.29906129949188</v>
      </c>
      <c r="Y11" s="9">
        <f t="shared" si="2"/>
        <v>135.37321229141452</v>
      </c>
      <c r="Z11" s="11">
        <f t="shared" si="3"/>
        <v>139.73812940073395</v>
      </c>
      <c r="AA11" s="13">
        <f t="shared" si="4"/>
        <v>129.54035480923199</v>
      </c>
    </row>
    <row r="12" spans="1:27" s="19" customFormat="1" ht="30.75" customHeight="1">
      <c r="A12" s="62" t="s">
        <v>2</v>
      </c>
      <c r="B12" s="18" t="s">
        <v>10</v>
      </c>
      <c r="C12" s="53">
        <f>C13</f>
        <v>338.9480315861521</v>
      </c>
      <c r="D12" s="53">
        <f>D13</f>
        <v>345.6157253055011</v>
      </c>
      <c r="E12" s="53">
        <f>E13</f>
        <v>342.2931600730718</v>
      </c>
      <c r="F12" s="14">
        <v>320.78472489581833</v>
      </c>
      <c r="G12" s="2">
        <v>278.8943295766081</v>
      </c>
      <c r="H12" s="3">
        <v>260.2179730117749</v>
      </c>
      <c r="I12" s="2">
        <v>256.6443799301772</v>
      </c>
      <c r="J12" s="2">
        <v>255.49309676552662</v>
      </c>
      <c r="K12" s="2">
        <v>255.91351878041843</v>
      </c>
      <c r="L12" s="4">
        <v>262.3132275272352</v>
      </c>
      <c r="M12" s="2">
        <v>267.7224912856329</v>
      </c>
      <c r="N12" s="2">
        <v>273.2049001980668</v>
      </c>
      <c r="O12" s="2">
        <v>278.6286162218859</v>
      </c>
      <c r="P12" s="2">
        <v>284.4608894794175</v>
      </c>
      <c r="Q12" s="2">
        <v>290.5681354745658</v>
      </c>
      <c r="R12" s="3">
        <v>296.76039891267055</v>
      </c>
      <c r="S12" s="2">
        <v>302.9847058616191</v>
      </c>
      <c r="T12" s="2">
        <v>309.3292731760437</v>
      </c>
      <c r="U12" s="2">
        <v>315.7803368276322</v>
      </c>
      <c r="V12" s="2">
        <v>322.2230861143308</v>
      </c>
      <c r="W12" s="6">
        <f t="shared" si="0"/>
        <v>325.3071942874302</v>
      </c>
      <c r="X12" s="5">
        <f t="shared" si="1"/>
        <v>258.1164392030265</v>
      </c>
      <c r="Y12" s="5">
        <f t="shared" si="2"/>
        <v>278.91700653191384</v>
      </c>
      <c r="Z12" s="7">
        <f t="shared" si="3"/>
        <v>309.41556017845926</v>
      </c>
      <c r="AA12" s="8">
        <f t="shared" si="4"/>
        <v>94.13658340281864</v>
      </c>
    </row>
    <row r="13" spans="1:27" s="19" customFormat="1" ht="30.75" customHeight="1">
      <c r="A13" s="62"/>
      <c r="B13" s="20">
        <v>1</v>
      </c>
      <c r="C13" s="7">
        <v>338.9480315861521</v>
      </c>
      <c r="D13" s="7">
        <v>345.6157253055011</v>
      </c>
      <c r="E13" s="7">
        <v>342.2931600730718</v>
      </c>
      <c r="F13" s="5">
        <v>320.78472489581833</v>
      </c>
      <c r="G13" s="5">
        <v>289.19871233740304</v>
      </c>
      <c r="H13" s="6">
        <v>281.54877234202934</v>
      </c>
      <c r="I13" s="5">
        <v>277.93187223952674</v>
      </c>
      <c r="J13" s="5">
        <v>287.44435036531314</v>
      </c>
      <c r="K13" s="5">
        <v>297.6743456247439</v>
      </c>
      <c r="L13" s="7">
        <v>305.80939018765764</v>
      </c>
      <c r="M13" s="5">
        <v>311.97852975376077</v>
      </c>
      <c r="N13" s="5">
        <v>318.3808886945072</v>
      </c>
      <c r="O13" s="5">
        <v>324.73115462895413</v>
      </c>
      <c r="P13" s="5">
        <v>331.6342126300563</v>
      </c>
      <c r="Q13" s="5">
        <v>340.3978664924808</v>
      </c>
      <c r="R13" s="6">
        <v>349.2438716664156</v>
      </c>
      <c r="S13" s="5">
        <v>358.47743615916977</v>
      </c>
      <c r="T13" s="5">
        <v>369.3019411431007</v>
      </c>
      <c r="U13" s="5">
        <v>380.4275865498684</v>
      </c>
      <c r="V13" s="5">
        <v>391.65057183190294</v>
      </c>
      <c r="W13" s="6">
        <f t="shared" si="0"/>
        <v>327.3680708395892</v>
      </c>
      <c r="X13" s="5">
        <f t="shared" si="1"/>
        <v>290.0817461518542</v>
      </c>
      <c r="Y13" s="5">
        <f t="shared" si="2"/>
        <v>325.4245304399518</v>
      </c>
      <c r="Z13" s="7">
        <f t="shared" si="3"/>
        <v>369.8202814700915</v>
      </c>
      <c r="AA13" s="8">
        <f t="shared" si="4"/>
        <v>114.41963133247957</v>
      </c>
    </row>
    <row r="14" spans="1:27" s="19" customFormat="1" ht="30.75" customHeight="1">
      <c r="A14" s="62"/>
      <c r="B14" s="21" t="s">
        <v>11</v>
      </c>
      <c r="C14" s="51">
        <f>C13</f>
        <v>338.9480315861521</v>
      </c>
      <c r="D14" s="51">
        <f>D13</f>
        <v>345.6157253055011</v>
      </c>
      <c r="E14" s="51">
        <f>E13</f>
        <v>342.2931600730718</v>
      </c>
      <c r="F14" s="22">
        <v>320.78472489581833</v>
      </c>
      <c r="G14" s="9">
        <v>289.9181563963616</v>
      </c>
      <c r="H14" s="10">
        <v>282.1263606054583</v>
      </c>
      <c r="I14" s="9">
        <v>278.502795088866</v>
      </c>
      <c r="J14" s="9">
        <v>306.5958111182042</v>
      </c>
      <c r="K14" s="9">
        <v>335.0093621127074</v>
      </c>
      <c r="L14" s="11">
        <v>360.89585013213474</v>
      </c>
      <c r="M14" s="9">
        <v>385.78436116091916</v>
      </c>
      <c r="N14" s="9">
        <v>410.5157867863755</v>
      </c>
      <c r="O14" s="9">
        <v>437.11622340636774</v>
      </c>
      <c r="P14" s="9">
        <v>446.9358155664531</v>
      </c>
      <c r="Q14" s="9">
        <v>457.12182148216283</v>
      </c>
      <c r="R14" s="10">
        <v>467.7255039956738</v>
      </c>
      <c r="S14" s="9">
        <v>477.21823256091784</v>
      </c>
      <c r="T14" s="9">
        <v>486.8770069050049</v>
      </c>
      <c r="U14" s="9">
        <v>496.7270071668201</v>
      </c>
      <c r="V14" s="9">
        <v>506.7782800015018</v>
      </c>
      <c r="W14" s="10">
        <f t="shared" si="0"/>
        <v>327.51195965138095</v>
      </c>
      <c r="X14" s="9">
        <f t="shared" si="1"/>
        <v>312.6260358114741</v>
      </c>
      <c r="Y14" s="9">
        <f t="shared" si="2"/>
        <v>427.4948016804557</v>
      </c>
      <c r="Z14" s="11">
        <f t="shared" si="3"/>
        <v>487.0652061259837</v>
      </c>
      <c r="AA14" s="13">
        <f t="shared" si="4"/>
        <v>148.05387285370125</v>
      </c>
    </row>
    <row r="15" spans="1:27" s="19" customFormat="1" ht="30.75" customHeight="1">
      <c r="A15" s="62" t="s">
        <v>9</v>
      </c>
      <c r="B15" s="18" t="s">
        <v>10</v>
      </c>
      <c r="C15" s="50">
        <f>C16</f>
        <v>359.69436270347734</v>
      </c>
      <c r="D15" s="50">
        <f>D16</f>
        <v>359.5786006078433</v>
      </c>
      <c r="E15" s="50">
        <f>E16</f>
        <v>349.13902327453326</v>
      </c>
      <c r="F15" s="17">
        <f>F12</f>
        <v>320.78472489581833</v>
      </c>
      <c r="G15" s="4">
        <f>G12/F12/1.02*F15</f>
        <v>273.4258133104001</v>
      </c>
      <c r="H15" s="5">
        <f aca="true" t="shared" si="7" ref="H15:V15">H12/G12/1.02*G15</f>
        <v>250.11339197594668</v>
      </c>
      <c r="I15" s="5">
        <f t="shared" si="7"/>
        <v>241.84173124418322</v>
      </c>
      <c r="J15" s="5">
        <f t="shared" si="7"/>
        <v>236.03612882818135</v>
      </c>
      <c r="K15" s="5">
        <f t="shared" si="7"/>
        <v>231.7887586114118</v>
      </c>
      <c r="L15" s="4">
        <f t="shared" si="7"/>
        <v>232.92663921308014</v>
      </c>
      <c r="M15" s="5">
        <f t="shared" si="7"/>
        <v>233.0685398325826</v>
      </c>
      <c r="N15" s="5">
        <f t="shared" si="7"/>
        <v>233.17775168100547</v>
      </c>
      <c r="O15" s="5">
        <f t="shared" si="7"/>
        <v>233.1439618464751</v>
      </c>
      <c r="P15" s="5">
        <f t="shared" si="7"/>
        <v>233.35700706541465</v>
      </c>
      <c r="Q15" s="4">
        <f t="shared" si="7"/>
        <v>233.69321170044495</v>
      </c>
      <c r="R15" s="5">
        <f t="shared" si="7"/>
        <v>233.99354932553075</v>
      </c>
      <c r="S15" s="5">
        <f t="shared" si="7"/>
        <v>234.2170322328452</v>
      </c>
      <c r="T15" s="5">
        <f t="shared" si="7"/>
        <v>234.4329305141718</v>
      </c>
      <c r="U15" s="5">
        <f t="shared" si="7"/>
        <v>234.62944170366666</v>
      </c>
      <c r="V15" s="5">
        <f t="shared" si="7"/>
        <v>234.72205816206542</v>
      </c>
      <c r="W15" s="6">
        <f t="shared" si="0"/>
        <v>332.52450495841447</v>
      </c>
      <c r="X15" s="5">
        <f t="shared" si="1"/>
        <v>238.54132997456063</v>
      </c>
      <c r="Y15" s="5">
        <f t="shared" si="2"/>
        <v>233.28809442518454</v>
      </c>
      <c r="Z15" s="7">
        <f t="shared" si="3"/>
        <v>234.39900238765594</v>
      </c>
      <c r="AA15" s="8">
        <f t="shared" si="4"/>
        <v>67.22882362465107</v>
      </c>
    </row>
    <row r="16" spans="1:27" s="19" customFormat="1" ht="30.75" customHeight="1">
      <c r="A16" s="62"/>
      <c r="B16" s="20">
        <f>B13</f>
        <v>1</v>
      </c>
      <c r="C16" s="7">
        <f>D16/D13*C13*1.02</f>
        <v>359.69436270347734</v>
      </c>
      <c r="D16" s="7">
        <f>E16/E13*D13*1.02</f>
        <v>359.5786006078433</v>
      </c>
      <c r="E16" s="7">
        <f>F16/F13*E13*1.02</f>
        <v>349.13902327453326</v>
      </c>
      <c r="F16" s="5">
        <f>F13</f>
        <v>320.78472489581833</v>
      </c>
      <c r="G16" s="7">
        <f aca="true" t="shared" si="8" ref="G16:V16">G13/F13/1.02*F16</f>
        <v>283.52814935039515</v>
      </c>
      <c r="H16" s="5">
        <f t="shared" si="8"/>
        <v>270.61589037103937</v>
      </c>
      <c r="I16" s="5">
        <f t="shared" si="8"/>
        <v>261.9014106937817</v>
      </c>
      <c r="J16" s="5">
        <f t="shared" si="8"/>
        <v>265.5541483221573</v>
      </c>
      <c r="K16" s="5">
        <f t="shared" si="8"/>
        <v>269.61282612828956</v>
      </c>
      <c r="L16" s="7">
        <f t="shared" si="8"/>
        <v>271.54998689045084</v>
      </c>
      <c r="M16" s="5">
        <f t="shared" si="8"/>
        <v>271.59608458614014</v>
      </c>
      <c r="N16" s="5">
        <f t="shared" si="8"/>
        <v>271.73502287171243</v>
      </c>
      <c r="O16" s="5">
        <f t="shared" si="8"/>
        <v>271.7205036286857</v>
      </c>
      <c r="P16" s="5">
        <f t="shared" si="8"/>
        <v>272.0555625115023</v>
      </c>
      <c r="Q16" s="5">
        <f t="shared" si="8"/>
        <v>273.7694226061142</v>
      </c>
      <c r="R16" s="6">
        <f t="shared" si="8"/>
        <v>275.3764094226842</v>
      </c>
      <c r="S16" s="5">
        <f t="shared" si="8"/>
        <v>277.11471765834705</v>
      </c>
      <c r="T16" s="5">
        <f t="shared" si="8"/>
        <v>279.88471772433013</v>
      </c>
      <c r="U16" s="5">
        <f t="shared" si="8"/>
        <v>282.66330050053415</v>
      </c>
      <c r="V16" s="5">
        <f t="shared" si="8"/>
        <v>285.29621948973545</v>
      </c>
      <c r="W16" s="6">
        <f t="shared" si="0"/>
        <v>334.54497216641346</v>
      </c>
      <c r="X16" s="5">
        <f t="shared" si="1"/>
        <v>267.84685248114374</v>
      </c>
      <c r="Y16" s="5">
        <f t="shared" si="2"/>
        <v>272.17531924083096</v>
      </c>
      <c r="Z16" s="7">
        <f t="shared" si="3"/>
        <v>280.0670729591262</v>
      </c>
      <c r="AA16" s="8">
        <f t="shared" si="4"/>
        <v>81.71421710869677</v>
      </c>
    </row>
    <row r="17" spans="1:27" s="19" customFormat="1" ht="30.75" customHeight="1">
      <c r="A17" s="62"/>
      <c r="B17" s="21" t="s">
        <v>11</v>
      </c>
      <c r="C17" s="52">
        <f>C16</f>
        <v>359.69436270347734</v>
      </c>
      <c r="D17" s="52">
        <f>D16</f>
        <v>359.5786006078433</v>
      </c>
      <c r="E17" s="52">
        <f>E16</f>
        <v>349.13902327453326</v>
      </c>
      <c r="F17" s="17">
        <f>F14</f>
        <v>320.78472489581833</v>
      </c>
      <c r="G17" s="5">
        <f>G14/F14/1.02*F17</f>
        <v>284.23348666309965</v>
      </c>
      <c r="H17" s="10">
        <f>H14/G14/1.02*G17</f>
        <v>271.17105017825673</v>
      </c>
      <c r="I17" s="9">
        <f aca="true" t="shared" si="9" ref="I17:V17">I14/H14/1.02*H17</f>
        <v>262.4394040460174</v>
      </c>
      <c r="J17" s="9">
        <f t="shared" si="9"/>
        <v>283.2471377404421</v>
      </c>
      <c r="K17" s="9">
        <f t="shared" si="9"/>
        <v>303.4283008469461</v>
      </c>
      <c r="L17" s="11">
        <f t="shared" si="9"/>
        <v>320.4651868670926</v>
      </c>
      <c r="M17" s="9">
        <f t="shared" si="9"/>
        <v>335.84850235870454</v>
      </c>
      <c r="N17" s="9">
        <f t="shared" si="9"/>
        <v>350.3712712437044</v>
      </c>
      <c r="O17" s="9">
        <f t="shared" si="9"/>
        <v>365.7593017336477</v>
      </c>
      <c r="P17" s="9">
        <f t="shared" si="9"/>
        <v>366.64303645325583</v>
      </c>
      <c r="Q17" s="9">
        <f t="shared" si="9"/>
        <v>367.6461853811045</v>
      </c>
      <c r="R17" s="10">
        <f t="shared" si="9"/>
        <v>368.7983679460797</v>
      </c>
      <c r="S17" s="9">
        <f t="shared" si="9"/>
        <v>368.9052153308075</v>
      </c>
      <c r="T17" s="9">
        <f t="shared" si="9"/>
        <v>368.99192357960345</v>
      </c>
      <c r="U17" s="9">
        <f t="shared" si="9"/>
        <v>369.0754831080601</v>
      </c>
      <c r="V17" s="9">
        <f t="shared" si="9"/>
        <v>369.16051654839424</v>
      </c>
      <c r="W17" s="10">
        <f t="shared" si="0"/>
        <v>334.68603962895435</v>
      </c>
      <c r="X17" s="9">
        <f t="shared" si="1"/>
        <v>288.15021593575096</v>
      </c>
      <c r="Y17" s="9">
        <f t="shared" si="2"/>
        <v>357.2536594340834</v>
      </c>
      <c r="Z17" s="11">
        <f t="shared" si="3"/>
        <v>368.986301302589</v>
      </c>
      <c r="AA17" s="13">
        <f t="shared" si="4"/>
        <v>105.7345332200571</v>
      </c>
    </row>
    <row r="18" spans="1:27" s="19" customFormat="1" ht="30.75" customHeight="1">
      <c r="A18" s="62" t="s">
        <v>3</v>
      </c>
      <c r="B18" s="18" t="s">
        <v>10</v>
      </c>
      <c r="C18" s="53">
        <f>C19</f>
        <v>382.3132446923503</v>
      </c>
      <c r="D18" s="53">
        <f>D19</f>
        <v>388.8664719484089</v>
      </c>
      <c r="E18" s="53">
        <f>E19</f>
        <v>387.08377474546364</v>
      </c>
      <c r="F18" s="14">
        <v>348.83650278270335</v>
      </c>
      <c r="G18" s="4">
        <v>304.16948624715906</v>
      </c>
      <c r="H18" s="5">
        <v>281.2099216786978</v>
      </c>
      <c r="I18" s="5">
        <v>276.39737976319856</v>
      </c>
      <c r="J18" s="5">
        <v>273.3262977658297</v>
      </c>
      <c r="K18" s="5">
        <v>270.2552157684608</v>
      </c>
      <c r="L18" s="4">
        <v>276.39737976319856</v>
      </c>
      <c r="M18" s="5">
        <v>281.92532735846254</v>
      </c>
      <c r="N18" s="5">
        <v>287.5638339056318</v>
      </c>
      <c r="O18" s="5">
        <v>293.3151105837444</v>
      </c>
      <c r="P18" s="5">
        <v>299.1814127954193</v>
      </c>
      <c r="Q18" s="4">
        <v>305.1650410513277</v>
      </c>
      <c r="R18" s="5">
        <v>311.26834187235426</v>
      </c>
      <c r="S18" s="5">
        <v>317.49370870980135</v>
      </c>
      <c r="T18" s="5">
        <v>323.8435828839974</v>
      </c>
      <c r="U18" s="5">
        <v>330.32045454167735</v>
      </c>
      <c r="V18" s="5">
        <v>336.92686363251096</v>
      </c>
      <c r="W18" s="6">
        <f t="shared" si="0"/>
        <v>362.253896083217</v>
      </c>
      <c r="X18" s="5">
        <f t="shared" si="1"/>
        <v>275.5172389478771</v>
      </c>
      <c r="Y18" s="5">
        <f t="shared" si="2"/>
        <v>293.43014513891717</v>
      </c>
      <c r="Z18" s="7">
        <f t="shared" si="3"/>
        <v>323.9705903280683</v>
      </c>
      <c r="AA18" s="8">
        <f t="shared" si="4"/>
        <v>87.04236282031336</v>
      </c>
    </row>
    <row r="19" spans="1:27" s="19" customFormat="1" ht="30.75" customHeight="1">
      <c r="A19" s="62"/>
      <c r="B19" s="20">
        <f>B16</f>
        <v>1</v>
      </c>
      <c r="C19" s="7">
        <v>382.3132446923503</v>
      </c>
      <c r="D19" s="7">
        <v>388.8664719484089</v>
      </c>
      <c r="E19" s="7">
        <v>387.08377474546364</v>
      </c>
      <c r="F19" s="5">
        <v>348.83650278270335</v>
      </c>
      <c r="G19" s="5">
        <v>316.49911842303806</v>
      </c>
      <c r="H19" s="6">
        <v>306.64177356433197</v>
      </c>
      <c r="I19" s="5">
        <v>301.7648643757713</v>
      </c>
      <c r="J19" s="5">
        <v>310.2374932601679</v>
      </c>
      <c r="K19" s="5">
        <v>318.51049308043906</v>
      </c>
      <c r="L19" s="7">
        <v>326.711288454234</v>
      </c>
      <c r="M19" s="5">
        <v>333.2121896718964</v>
      </c>
      <c r="N19" s="5">
        <v>339.84244582198784</v>
      </c>
      <c r="O19" s="5">
        <v>346.60463080895374</v>
      </c>
      <c r="P19" s="5">
        <v>353.5013697527903</v>
      </c>
      <c r="Q19" s="5">
        <v>362.3201684240131</v>
      </c>
      <c r="R19" s="6">
        <v>371.35896966568714</v>
      </c>
      <c r="S19" s="5">
        <v>380.99826016950544</v>
      </c>
      <c r="T19" s="5">
        <v>392.42668398154996</v>
      </c>
      <c r="U19" s="5">
        <v>404.1979147942605</v>
      </c>
      <c r="V19" s="5">
        <v>416.32223544642903</v>
      </c>
      <c r="W19" s="6">
        <f t="shared" si="0"/>
        <v>364.7198225183928</v>
      </c>
      <c r="X19" s="5">
        <f t="shared" si="1"/>
        <v>312.77318254698883</v>
      </c>
      <c r="Y19" s="5">
        <f t="shared" si="2"/>
        <v>347.0961608959283</v>
      </c>
      <c r="Z19" s="7">
        <f t="shared" si="3"/>
        <v>393.0608128114864</v>
      </c>
      <c r="AA19" s="8">
        <f t="shared" si="4"/>
        <v>107.55352267611626</v>
      </c>
    </row>
    <row r="20" spans="1:27" s="19" customFormat="1" ht="30.75" customHeight="1">
      <c r="A20" s="62"/>
      <c r="B20" s="21" t="s">
        <v>11</v>
      </c>
      <c r="C20" s="52">
        <f>C19</f>
        <v>382.3132446923503</v>
      </c>
      <c r="D20" s="52">
        <f>D19</f>
        <v>388.8664719484089</v>
      </c>
      <c r="E20" s="52">
        <f>E19</f>
        <v>387.08377474546364</v>
      </c>
      <c r="F20" s="15">
        <v>348.83650278270335</v>
      </c>
      <c r="G20" s="11">
        <v>316.52233826603947</v>
      </c>
      <c r="H20" s="10">
        <v>306.64177356433197</v>
      </c>
      <c r="I20" s="9">
        <v>301.7648643757713</v>
      </c>
      <c r="J20" s="9">
        <v>331.6094094625351</v>
      </c>
      <c r="K20" s="9">
        <v>360.826887161126</v>
      </c>
      <c r="L20" s="11">
        <v>389.4268543647989</v>
      </c>
      <c r="M20" s="9">
        <v>417.4187395356822</v>
      </c>
      <c r="N20" s="9">
        <v>444.8118443177114</v>
      </c>
      <c r="O20" s="9">
        <v>474.45640142611114</v>
      </c>
      <c r="P20" s="9">
        <v>483.94552945463334</v>
      </c>
      <c r="Q20" s="9">
        <v>493.62444004372605</v>
      </c>
      <c r="R20" s="10">
        <v>503.49692884460063</v>
      </c>
      <c r="S20" s="9">
        <v>513.5668674214926</v>
      </c>
      <c r="T20" s="9">
        <v>523.8382047699224</v>
      </c>
      <c r="U20" s="9">
        <v>534.3149688653209</v>
      </c>
      <c r="V20" s="9">
        <v>545.0012682426272</v>
      </c>
      <c r="W20" s="10">
        <f t="shared" si="0"/>
        <v>364.7244664869931</v>
      </c>
      <c r="X20" s="9">
        <f t="shared" si="1"/>
        <v>338.05395778571267</v>
      </c>
      <c r="Y20" s="9">
        <f t="shared" si="2"/>
        <v>462.8513909555728</v>
      </c>
      <c r="Z20" s="11">
        <f t="shared" si="3"/>
        <v>524.0436476287928</v>
      </c>
      <c r="AA20" s="13">
        <f t="shared" si="4"/>
        <v>140.79672251853134</v>
      </c>
    </row>
    <row r="21" spans="1:27" s="19" customFormat="1" ht="30.75" customHeight="1">
      <c r="A21" s="62" t="s">
        <v>8</v>
      </c>
      <c r="B21" s="18" t="s">
        <v>10</v>
      </c>
      <c r="C21" s="50">
        <f>C22</f>
        <v>405.71387377347975</v>
      </c>
      <c r="D21" s="50">
        <f>D22</f>
        <v>404.57667741512466</v>
      </c>
      <c r="E21" s="50">
        <f>E22</f>
        <v>394.8254502403729</v>
      </c>
      <c r="F21" s="16">
        <f>F18</f>
        <v>348.83650278270335</v>
      </c>
      <c r="G21" s="5">
        <f aca="true" t="shared" si="10" ref="G21:V21">G18/F18/1.02*F21</f>
        <v>298.20537867368535</v>
      </c>
      <c r="H21" s="6">
        <f t="shared" si="10"/>
        <v>270.2901976919433</v>
      </c>
      <c r="I21" s="5">
        <f t="shared" si="10"/>
        <v>260.4554241611433</v>
      </c>
      <c r="J21" s="5">
        <f t="shared" si="10"/>
        <v>252.51125000372278</v>
      </c>
      <c r="K21" s="5">
        <f t="shared" si="10"/>
        <v>244.77847543872664</v>
      </c>
      <c r="L21" s="7">
        <f t="shared" si="10"/>
        <v>245.43296334096922</v>
      </c>
      <c r="M21" s="5">
        <f t="shared" si="10"/>
        <v>245.43296334096922</v>
      </c>
      <c r="N21" s="5">
        <f t="shared" si="10"/>
        <v>245.43296334096922</v>
      </c>
      <c r="O21" s="5">
        <f t="shared" si="10"/>
        <v>245.43296334096922</v>
      </c>
      <c r="P21" s="5">
        <f t="shared" si="10"/>
        <v>245.43296334096922</v>
      </c>
      <c r="Q21" s="5">
        <f t="shared" si="10"/>
        <v>245.43296334096922</v>
      </c>
      <c r="R21" s="6">
        <f t="shared" si="10"/>
        <v>245.43296334096922</v>
      </c>
      <c r="S21" s="5">
        <f t="shared" si="10"/>
        <v>245.43296334096922</v>
      </c>
      <c r="T21" s="5">
        <f t="shared" si="10"/>
        <v>245.43296334096922</v>
      </c>
      <c r="U21" s="5">
        <f t="shared" si="10"/>
        <v>245.43296334096922</v>
      </c>
      <c r="V21" s="5">
        <f t="shared" si="10"/>
        <v>245.43296334096928</v>
      </c>
      <c r="W21" s="6">
        <f t="shared" si="0"/>
        <v>370.4315765770732</v>
      </c>
      <c r="X21" s="5">
        <f t="shared" si="1"/>
        <v>254.69366212730105</v>
      </c>
      <c r="Y21" s="5">
        <f t="shared" si="2"/>
        <v>245.43296334096922</v>
      </c>
      <c r="Z21" s="7">
        <f t="shared" si="3"/>
        <v>245.43296334096922</v>
      </c>
      <c r="AA21" s="8">
        <f t="shared" si="4"/>
        <v>62.16239687475762</v>
      </c>
    </row>
    <row r="22" spans="1:28" s="19" customFormat="1" ht="30.75" customHeight="1">
      <c r="A22" s="62"/>
      <c r="B22" s="20">
        <f>B19</f>
        <v>1</v>
      </c>
      <c r="C22" s="7">
        <f>D22/D19*C19*1.02</f>
        <v>405.71387377347975</v>
      </c>
      <c r="D22" s="7">
        <f>E22/E19*D19*1.02</f>
        <v>404.57667741512466</v>
      </c>
      <c r="E22" s="7">
        <f>F22/F19*E19*1.02</f>
        <v>394.8254502403729</v>
      </c>
      <c r="F22" s="6">
        <f>F19</f>
        <v>348.83650278270335</v>
      </c>
      <c r="G22" s="5">
        <f>G19/F19/1.02*F22</f>
        <v>310.29325335591966</v>
      </c>
      <c r="H22" s="6">
        <f aca="true" t="shared" si="11" ref="H22:U22">H19/G19/1.02*G22</f>
        <v>294.73449977348326</v>
      </c>
      <c r="I22" s="5">
        <f t="shared" si="11"/>
        <v>284.3597714828491</v>
      </c>
      <c r="J22" s="5">
        <f t="shared" si="11"/>
        <v>286.61148913033765</v>
      </c>
      <c r="K22" s="5">
        <f t="shared" si="11"/>
        <v>288.48476683707185</v>
      </c>
      <c r="L22" s="7">
        <f t="shared" si="11"/>
        <v>290.11027438453783</v>
      </c>
      <c r="M22" s="5">
        <f>M19/L19/1.02*L22</f>
        <v>290.0812633570994</v>
      </c>
      <c r="N22" s="5">
        <f t="shared" si="11"/>
        <v>290.0522552307637</v>
      </c>
      <c r="O22" s="5">
        <f t="shared" si="11"/>
        <v>290.0232500052406</v>
      </c>
      <c r="P22" s="5">
        <f t="shared" si="11"/>
        <v>289.99424768024005</v>
      </c>
      <c r="Q22" s="5">
        <f t="shared" si="11"/>
        <v>291.40071978148916</v>
      </c>
      <c r="R22" s="6">
        <f t="shared" si="11"/>
        <v>292.8140132724295</v>
      </c>
      <c r="S22" s="5">
        <f>S19/R19/1.02*R22</f>
        <v>294.52404710994045</v>
      </c>
      <c r="T22" s="5">
        <f t="shared" si="11"/>
        <v>297.4103827716179</v>
      </c>
      <c r="U22" s="5">
        <f t="shared" si="11"/>
        <v>300.3250045227797</v>
      </c>
      <c r="V22" s="5">
        <f>V19/U19/1.02*U22</f>
        <v>303.2681895671028</v>
      </c>
      <c r="W22" s="6">
        <f t="shared" si="0"/>
        <v>372.84915151352004</v>
      </c>
      <c r="X22" s="5">
        <f t="shared" si="1"/>
        <v>288.86016032165594</v>
      </c>
      <c r="Y22" s="5">
        <f t="shared" si="2"/>
        <v>290.3103472109666</v>
      </c>
      <c r="Z22" s="7">
        <f t="shared" si="3"/>
        <v>297.66832744877405</v>
      </c>
      <c r="AA22" s="8">
        <f t="shared" si="4"/>
        <v>76.8106993565057</v>
      </c>
      <c r="AB22" s="24"/>
    </row>
    <row r="23" spans="1:27" s="19" customFormat="1" ht="30.75" customHeight="1">
      <c r="A23" s="62"/>
      <c r="B23" s="21" t="s">
        <v>11</v>
      </c>
      <c r="C23" s="52">
        <f>C22</f>
        <v>405.71387377347975</v>
      </c>
      <c r="D23" s="52">
        <f>D22</f>
        <v>404.57667741512466</v>
      </c>
      <c r="E23" s="52">
        <f>E22</f>
        <v>394.8254502403729</v>
      </c>
      <c r="F23" s="15">
        <f>F20</f>
        <v>348.83650278270335</v>
      </c>
      <c r="G23" s="9">
        <f>G20/F20/1.02*F23</f>
        <v>310.31601790788187</v>
      </c>
      <c r="H23" s="10">
        <f>H20/G20/1.02*G23</f>
        <v>294.73449977348326</v>
      </c>
      <c r="I23" s="9">
        <f>I20/H20/1.02*H23</f>
        <v>284.3597714828491</v>
      </c>
      <c r="J23" s="9">
        <f>J20/I20/1.02*I23</f>
        <v>306.3558361593166</v>
      </c>
      <c r="K23" s="9">
        <f>K20/J20/1.02*J23</f>
        <v>326.8120287168544</v>
      </c>
      <c r="L23" s="11">
        <f>L20/K20/1.02*K23</f>
        <v>345.7999021307314</v>
      </c>
      <c r="M23" s="9">
        <f>M20/L20/1.02*L23</f>
        <v>363.3881324469783</v>
      </c>
      <c r="N23" s="9">
        <f aca="true" t="shared" si="12" ref="N23:U23">N20/M20/1.02*M23</f>
        <v>379.6426261164816</v>
      </c>
      <c r="O23" s="9">
        <f t="shared" si="12"/>
        <v>397.00389232029033</v>
      </c>
      <c r="P23" s="9">
        <f t="shared" si="12"/>
        <v>397.00389232029033</v>
      </c>
      <c r="Q23" s="9">
        <f t="shared" si="12"/>
        <v>397.00389232029033</v>
      </c>
      <c r="R23" s="10">
        <f t="shared" si="12"/>
        <v>397.00389232029033</v>
      </c>
      <c r="S23" s="9">
        <f t="shared" si="12"/>
        <v>397.0038923202902</v>
      </c>
      <c r="T23" s="9">
        <f t="shared" si="12"/>
        <v>397.0038923202902</v>
      </c>
      <c r="U23" s="9">
        <f t="shared" si="12"/>
        <v>397.0038923202902</v>
      </c>
      <c r="V23" s="9">
        <f>V20/U20/1.02*U23</f>
        <v>397.0038923202901</v>
      </c>
      <c r="W23" s="10">
        <f t="shared" si="0"/>
        <v>372.8537044239125</v>
      </c>
      <c r="X23" s="9">
        <f t="shared" si="1"/>
        <v>311.612407652647</v>
      </c>
      <c r="Y23" s="9">
        <f t="shared" si="2"/>
        <v>386.8084871048662</v>
      </c>
      <c r="Z23" s="11">
        <f t="shared" si="3"/>
        <v>397.0038923202902</v>
      </c>
      <c r="AA23" s="13">
        <f t="shared" si="4"/>
        <v>100.55174814049879</v>
      </c>
    </row>
    <row r="24" spans="1:27" s="19" customFormat="1" ht="30.75" customHeight="1">
      <c r="A24" s="62" t="s">
        <v>18</v>
      </c>
      <c r="B24" s="25" t="s">
        <v>12</v>
      </c>
      <c r="C24" s="4">
        <v>244.338740436146</v>
      </c>
      <c r="D24" s="4">
        <v>239.9638277105</v>
      </c>
      <c r="E24" s="4">
        <v>236.618</v>
      </c>
      <c r="F24" s="6">
        <v>230</v>
      </c>
      <c r="G24" s="5">
        <v>227.50000000000003</v>
      </c>
      <c r="H24" s="6">
        <v>229.50000000000003</v>
      </c>
      <c r="I24" s="5">
        <v>233.50000000000003</v>
      </c>
      <c r="J24" s="5">
        <v>230</v>
      </c>
      <c r="K24" s="5">
        <v>231.1</v>
      </c>
      <c r="L24" s="7">
        <v>231.1</v>
      </c>
      <c r="M24" s="5">
        <v>233.1</v>
      </c>
      <c r="N24" s="5">
        <v>235.1</v>
      </c>
      <c r="O24" s="5">
        <v>238.1</v>
      </c>
      <c r="P24" s="5">
        <v>240.1</v>
      </c>
      <c r="Q24" s="5">
        <v>243.1</v>
      </c>
      <c r="R24" s="6">
        <v>244.1</v>
      </c>
      <c r="S24" s="5">
        <v>241.1</v>
      </c>
      <c r="T24" s="5">
        <v>238.1</v>
      </c>
      <c r="U24" s="5">
        <v>235.1</v>
      </c>
      <c r="V24" s="5">
        <v>234.1</v>
      </c>
      <c r="W24" s="6">
        <f t="shared" si="0"/>
        <v>235.6841136293292</v>
      </c>
      <c r="X24" s="5">
        <f t="shared" si="1"/>
        <v>231.04000000000002</v>
      </c>
      <c r="Y24" s="5">
        <f t="shared" si="2"/>
        <v>237.9</v>
      </c>
      <c r="Z24" s="7">
        <f t="shared" si="3"/>
        <v>238.5</v>
      </c>
      <c r="AA24" s="29">
        <f t="shared" si="4"/>
        <v>98.93583751024858</v>
      </c>
    </row>
    <row r="25" spans="1:27" s="19" customFormat="1" ht="30.75" customHeight="1">
      <c r="A25" s="62"/>
      <c r="B25" s="21" t="s">
        <v>11</v>
      </c>
      <c r="C25" s="51">
        <f>C24</f>
        <v>244.338740436146</v>
      </c>
      <c r="D25" s="51">
        <f>D24</f>
        <v>239.9638277105</v>
      </c>
      <c r="E25" s="51">
        <f>E24</f>
        <v>236.618</v>
      </c>
      <c r="F25" s="15">
        <v>230</v>
      </c>
      <c r="G25" s="9">
        <v>227.50000000000003</v>
      </c>
      <c r="H25" s="10">
        <v>229.50000000000003</v>
      </c>
      <c r="I25" s="9">
        <v>234.50000000000003</v>
      </c>
      <c r="J25" s="9">
        <v>233</v>
      </c>
      <c r="K25" s="9">
        <v>237.1</v>
      </c>
      <c r="L25" s="11">
        <v>237.1</v>
      </c>
      <c r="M25" s="9">
        <v>237.1</v>
      </c>
      <c r="N25" s="9">
        <v>237.1</v>
      </c>
      <c r="O25" s="9">
        <v>239.1</v>
      </c>
      <c r="P25" s="9">
        <v>240.1</v>
      </c>
      <c r="Q25" s="9">
        <v>243.1</v>
      </c>
      <c r="R25" s="10">
        <v>244.1</v>
      </c>
      <c r="S25" s="9">
        <v>246.1</v>
      </c>
      <c r="T25" s="9">
        <v>250.1</v>
      </c>
      <c r="U25" s="9">
        <v>253.1</v>
      </c>
      <c r="V25" s="9">
        <v>257.1</v>
      </c>
      <c r="W25" s="10">
        <f t="shared" si="0"/>
        <v>235.6841136293292</v>
      </c>
      <c r="X25" s="9">
        <f t="shared" si="1"/>
        <v>234.24</v>
      </c>
      <c r="Y25" s="9">
        <f t="shared" si="2"/>
        <v>239.3</v>
      </c>
      <c r="Z25" s="11">
        <f t="shared" si="3"/>
        <v>250.1</v>
      </c>
      <c r="AA25" s="13">
        <f t="shared" si="4"/>
        <v>108.65614619344261</v>
      </c>
    </row>
    <row r="26" spans="1:27" s="19" customFormat="1" ht="30.75" customHeight="1">
      <c r="A26" s="62" t="s">
        <v>17</v>
      </c>
      <c r="B26" s="25" t="s">
        <v>12</v>
      </c>
      <c r="C26" s="4">
        <v>132.091814013744</v>
      </c>
      <c r="D26" s="4">
        <v>138.1765368521244</v>
      </c>
      <c r="E26" s="4">
        <v>151.664</v>
      </c>
      <c r="F26" s="6">
        <v>157</v>
      </c>
      <c r="G26" s="5">
        <v>153.5</v>
      </c>
      <c r="H26" s="6">
        <v>149</v>
      </c>
      <c r="I26" s="5">
        <v>144.2</v>
      </c>
      <c r="J26" s="5">
        <v>141.57612793122996</v>
      </c>
      <c r="K26" s="5">
        <v>139</v>
      </c>
      <c r="L26" s="7">
        <v>136.9</v>
      </c>
      <c r="M26" s="5">
        <v>131.8</v>
      </c>
      <c r="N26" s="5">
        <v>126.94702980393389</v>
      </c>
      <c r="O26" s="5">
        <v>122.20065466273083</v>
      </c>
      <c r="P26" s="5">
        <v>117.6317399711013</v>
      </c>
      <c r="Q26" s="5">
        <v>113.3</v>
      </c>
      <c r="R26" s="6">
        <v>109</v>
      </c>
      <c r="S26" s="5">
        <v>105.86753642766733</v>
      </c>
      <c r="T26" s="5">
        <v>102.9</v>
      </c>
      <c r="U26" s="5">
        <v>99.87008630567189</v>
      </c>
      <c r="V26" s="5">
        <v>97</v>
      </c>
      <c r="W26" s="6">
        <f t="shared" si="0"/>
        <v>146.48647017317367</v>
      </c>
      <c r="X26" s="5">
        <f t="shared" si="1"/>
        <v>142.13522558624598</v>
      </c>
      <c r="Y26" s="5">
        <f t="shared" si="2"/>
        <v>122.37588488755321</v>
      </c>
      <c r="Z26" s="7">
        <f t="shared" si="3"/>
        <v>102.92752454666784</v>
      </c>
      <c r="AA26" s="8">
        <f t="shared" si="4"/>
        <v>63.95716847768752</v>
      </c>
    </row>
    <row r="27" spans="1:27" s="19" customFormat="1" ht="30.75" customHeight="1">
      <c r="A27" s="62"/>
      <c r="B27" s="21" t="s">
        <v>11</v>
      </c>
      <c r="C27" s="51">
        <f>C26</f>
        <v>132.091814013744</v>
      </c>
      <c r="D27" s="51">
        <f>D26</f>
        <v>138.1765368521244</v>
      </c>
      <c r="E27" s="51">
        <f>E26</f>
        <v>151.664</v>
      </c>
      <c r="F27" s="15">
        <v>160.47</v>
      </c>
      <c r="G27" s="9">
        <v>150.4</v>
      </c>
      <c r="H27" s="10">
        <v>146.1</v>
      </c>
      <c r="I27" s="9">
        <v>141.7</v>
      </c>
      <c r="J27" s="9">
        <v>136.2449999082535</v>
      </c>
      <c r="K27" s="9">
        <v>131</v>
      </c>
      <c r="L27" s="11">
        <v>126</v>
      </c>
      <c r="M27" s="9">
        <v>120.20689754938081</v>
      </c>
      <c r="N27" s="9">
        <v>114.68014459085187</v>
      </c>
      <c r="O27" s="9">
        <v>109.40749517286277</v>
      </c>
      <c r="P27" s="9">
        <v>104.37726637602135</v>
      </c>
      <c r="Q27" s="9">
        <v>99.57831242656215</v>
      </c>
      <c r="R27" s="10">
        <v>95</v>
      </c>
      <c r="S27" s="9">
        <v>88.94538493791747</v>
      </c>
      <c r="T27" s="9">
        <v>83.27664738688753</v>
      </c>
      <c r="U27" s="9">
        <v>77.96919429648348</v>
      </c>
      <c r="V27" s="9">
        <v>73</v>
      </c>
      <c r="W27" s="10">
        <f t="shared" si="0"/>
        <v>146.56047017317366</v>
      </c>
      <c r="X27" s="9">
        <f t="shared" si="1"/>
        <v>136.2089999816507</v>
      </c>
      <c r="Y27" s="9">
        <f t="shared" si="2"/>
        <v>109.65002322313578</v>
      </c>
      <c r="Z27" s="11">
        <f t="shared" si="3"/>
        <v>83.6382453242577</v>
      </c>
      <c r="AA27" s="13">
        <f t="shared" si="4"/>
        <v>48.13271442135247</v>
      </c>
    </row>
    <row r="28" spans="1:27" s="19" customFormat="1" ht="33.75" customHeight="1">
      <c r="A28" s="62" t="s">
        <v>16</v>
      </c>
      <c r="B28" s="25" t="s">
        <v>12</v>
      </c>
      <c r="C28" s="4">
        <v>189.8</v>
      </c>
      <c r="D28" s="4">
        <v>178.7213116520037</v>
      </c>
      <c r="E28" s="4">
        <v>196.41730995214</v>
      </c>
      <c r="F28" s="6">
        <v>190.5</v>
      </c>
      <c r="G28" s="5">
        <v>190</v>
      </c>
      <c r="H28" s="6">
        <v>191</v>
      </c>
      <c r="I28" s="5">
        <v>191.5</v>
      </c>
      <c r="J28" s="5">
        <v>192</v>
      </c>
      <c r="K28" s="5">
        <v>191.7</v>
      </c>
      <c r="L28" s="7">
        <v>190.4</v>
      </c>
      <c r="M28" s="5">
        <v>188.2</v>
      </c>
      <c r="N28" s="5">
        <v>189.9</v>
      </c>
      <c r="O28" s="5">
        <v>191.3</v>
      </c>
      <c r="P28" s="5">
        <v>196.1</v>
      </c>
      <c r="Q28" s="5">
        <v>201.3</v>
      </c>
      <c r="R28" s="6">
        <v>203.8</v>
      </c>
      <c r="S28" s="5">
        <v>204.5</v>
      </c>
      <c r="T28" s="5">
        <v>205.5</v>
      </c>
      <c r="U28" s="5">
        <v>206.5</v>
      </c>
      <c r="V28" s="5">
        <v>205.5</v>
      </c>
      <c r="W28" s="6">
        <f t="shared" si="0"/>
        <v>189.08772432082873</v>
      </c>
      <c r="X28" s="5">
        <f t="shared" si="1"/>
        <v>191.32</v>
      </c>
      <c r="Y28" s="5">
        <f t="shared" si="2"/>
        <v>193.36000000000004</v>
      </c>
      <c r="Z28" s="7">
        <f t="shared" si="3"/>
        <v>205.16</v>
      </c>
      <c r="AA28" s="8">
        <f t="shared" si="4"/>
        <v>104.62418004302836</v>
      </c>
    </row>
    <row r="29" spans="1:27" s="19" customFormat="1" ht="33.75" customHeight="1">
      <c r="A29" s="62"/>
      <c r="B29" s="21" t="s">
        <v>11</v>
      </c>
      <c r="C29" s="54">
        <f>C28</f>
        <v>189.8</v>
      </c>
      <c r="D29" s="54">
        <f>D28</f>
        <v>178.7213116520037</v>
      </c>
      <c r="E29" s="54">
        <f>E28</f>
        <v>196.41730995214</v>
      </c>
      <c r="F29" s="15">
        <v>190.5</v>
      </c>
      <c r="G29" s="9">
        <v>194.8</v>
      </c>
      <c r="H29" s="10">
        <v>195.5</v>
      </c>
      <c r="I29" s="9">
        <v>196.2</v>
      </c>
      <c r="J29" s="9">
        <v>197</v>
      </c>
      <c r="K29" s="9">
        <v>197</v>
      </c>
      <c r="L29" s="11">
        <v>196.2</v>
      </c>
      <c r="M29" s="9">
        <v>195</v>
      </c>
      <c r="N29" s="9">
        <v>197.8</v>
      </c>
      <c r="O29" s="9">
        <v>200.4</v>
      </c>
      <c r="P29" s="9">
        <v>206.8</v>
      </c>
      <c r="Q29" s="9">
        <v>213.7</v>
      </c>
      <c r="R29" s="10">
        <v>221.3</v>
      </c>
      <c r="S29" s="9">
        <v>220.8</v>
      </c>
      <c r="T29" s="9">
        <v>220.3</v>
      </c>
      <c r="U29" s="9">
        <v>219.9</v>
      </c>
      <c r="V29" s="9">
        <v>219.5</v>
      </c>
      <c r="W29" s="10">
        <f t="shared" si="0"/>
        <v>190.04772432082873</v>
      </c>
      <c r="X29" s="9">
        <f t="shared" si="1"/>
        <v>196.38000000000002</v>
      </c>
      <c r="Y29" s="9">
        <f t="shared" si="2"/>
        <v>202.74</v>
      </c>
      <c r="Z29" s="11">
        <f t="shared" si="3"/>
        <v>220.36000000000004</v>
      </c>
      <c r="AA29" s="13">
        <f t="shared" si="4"/>
        <v>111.75186140849014</v>
      </c>
    </row>
    <row r="30" spans="1:27" s="19" customFormat="1" ht="30.75" customHeight="1">
      <c r="A30" s="62" t="s">
        <v>15</v>
      </c>
      <c r="B30" s="25" t="s">
        <v>12</v>
      </c>
      <c r="C30" s="4">
        <v>10.271830301</v>
      </c>
      <c r="D30" s="4">
        <v>9.62567836</v>
      </c>
      <c r="E30" s="4">
        <v>11.844602348</v>
      </c>
      <c r="F30" s="6">
        <v>10</v>
      </c>
      <c r="G30" s="5">
        <v>10</v>
      </c>
      <c r="H30" s="6">
        <v>10</v>
      </c>
      <c r="I30" s="5">
        <v>14.13235294117647</v>
      </c>
      <c r="J30" s="5">
        <v>20.441176470588232</v>
      </c>
      <c r="K30" s="5">
        <v>29.441176470588232</v>
      </c>
      <c r="L30" s="7">
        <v>31.941176470588232</v>
      </c>
      <c r="M30" s="5">
        <v>36.94117647058823</v>
      </c>
      <c r="N30" s="5">
        <v>39.94117647058823</v>
      </c>
      <c r="O30" s="5">
        <v>41.94117647058823</v>
      </c>
      <c r="P30" s="5">
        <v>41.94117647058823</v>
      </c>
      <c r="Q30" s="5">
        <v>41.94117647058823</v>
      </c>
      <c r="R30" s="6">
        <v>41.94117647058823</v>
      </c>
      <c r="S30" s="5">
        <v>41.94117647058823</v>
      </c>
      <c r="T30" s="5">
        <v>41.94117647058823</v>
      </c>
      <c r="U30" s="5">
        <v>41.94117647058823</v>
      </c>
      <c r="V30" s="5">
        <v>41.94117647058823</v>
      </c>
      <c r="W30" s="6">
        <f t="shared" si="0"/>
        <v>10.3484222018</v>
      </c>
      <c r="X30" s="5">
        <f t="shared" si="1"/>
        <v>21.191176470588232</v>
      </c>
      <c r="Y30" s="5">
        <f t="shared" si="2"/>
        <v>40.54117647058823</v>
      </c>
      <c r="Z30" s="7">
        <f t="shared" si="3"/>
        <v>41.94117647058823</v>
      </c>
      <c r="AA30" s="8">
        <f t="shared" si="4"/>
        <v>354.09526836221846</v>
      </c>
    </row>
    <row r="31" spans="1:27" s="19" customFormat="1" ht="30.75" customHeight="1">
      <c r="A31" s="62"/>
      <c r="B31" s="21" t="s">
        <v>11</v>
      </c>
      <c r="C31" s="51">
        <f>C30</f>
        <v>10.271830301</v>
      </c>
      <c r="D31" s="51">
        <f>D30</f>
        <v>9.62567836</v>
      </c>
      <c r="E31" s="51">
        <f>E30</f>
        <v>11.844602348</v>
      </c>
      <c r="F31" s="15">
        <v>10</v>
      </c>
      <c r="G31" s="9">
        <v>10</v>
      </c>
      <c r="H31" s="10">
        <v>10</v>
      </c>
      <c r="I31" s="9">
        <v>14.13235294117647</v>
      </c>
      <c r="J31" s="9">
        <v>20.441176470588232</v>
      </c>
      <c r="K31" s="9">
        <v>29.441176470588232</v>
      </c>
      <c r="L31" s="11">
        <v>37.088235294117645</v>
      </c>
      <c r="M31" s="9">
        <v>42.088235294117645</v>
      </c>
      <c r="N31" s="9">
        <v>45.088235294117645</v>
      </c>
      <c r="O31" s="9">
        <v>47.088235294117645</v>
      </c>
      <c r="P31" s="9">
        <v>47.088235294117645</v>
      </c>
      <c r="Q31" s="9">
        <v>47.088235294117645</v>
      </c>
      <c r="R31" s="10">
        <v>47.088235294117645</v>
      </c>
      <c r="S31" s="9">
        <v>47.088235294117645</v>
      </c>
      <c r="T31" s="9">
        <v>47.088235294117645</v>
      </c>
      <c r="U31" s="9">
        <v>47.088235294117645</v>
      </c>
      <c r="V31" s="9">
        <v>47.088235294117645</v>
      </c>
      <c r="W31" s="10">
        <f t="shared" si="0"/>
        <v>10.3484222018</v>
      </c>
      <c r="X31" s="9">
        <f t="shared" si="1"/>
        <v>22.220588235294116</v>
      </c>
      <c r="Y31" s="9">
        <f t="shared" si="2"/>
        <v>45.688235294117646</v>
      </c>
      <c r="Z31" s="11">
        <f t="shared" si="3"/>
        <v>47.088235294117645</v>
      </c>
      <c r="AA31" s="13">
        <f t="shared" si="4"/>
        <v>397.550157537105</v>
      </c>
    </row>
    <row r="32" spans="1:27" s="19" customFormat="1" ht="30.75" customHeight="1">
      <c r="A32" s="62" t="s">
        <v>14</v>
      </c>
      <c r="B32" s="25" t="s">
        <v>12</v>
      </c>
      <c r="C32" s="4">
        <v>512.4</v>
      </c>
      <c r="D32" s="4">
        <v>518.7</v>
      </c>
      <c r="E32" s="4">
        <v>521.689</v>
      </c>
      <c r="F32" s="6">
        <v>525.3</v>
      </c>
      <c r="G32" s="5">
        <v>525</v>
      </c>
      <c r="H32" s="6">
        <v>525</v>
      </c>
      <c r="I32" s="5">
        <v>525</v>
      </c>
      <c r="J32" s="5">
        <v>521</v>
      </c>
      <c r="K32" s="5">
        <v>520</v>
      </c>
      <c r="L32" s="7">
        <v>520</v>
      </c>
      <c r="M32" s="5">
        <v>520</v>
      </c>
      <c r="N32" s="5">
        <v>520</v>
      </c>
      <c r="O32" s="5">
        <v>520</v>
      </c>
      <c r="P32" s="5">
        <v>520</v>
      </c>
      <c r="Q32" s="5">
        <v>519</v>
      </c>
      <c r="R32" s="6">
        <v>517</v>
      </c>
      <c r="S32" s="5">
        <v>514</v>
      </c>
      <c r="T32" s="5">
        <v>510</v>
      </c>
      <c r="U32" s="5">
        <v>507</v>
      </c>
      <c r="V32" s="5">
        <v>505</v>
      </c>
      <c r="W32" s="6">
        <f t="shared" si="0"/>
        <v>520.6178</v>
      </c>
      <c r="X32" s="5">
        <f t="shared" si="1"/>
        <v>522.2</v>
      </c>
      <c r="Y32" s="5">
        <f t="shared" si="2"/>
        <v>519.8</v>
      </c>
      <c r="Z32" s="7">
        <f t="shared" si="3"/>
        <v>510.6</v>
      </c>
      <c r="AA32" s="29">
        <f t="shared" si="4"/>
        <v>96.8009676263061</v>
      </c>
    </row>
    <row r="33" spans="1:27" s="19" customFormat="1" ht="30.75" customHeight="1" thickBot="1">
      <c r="A33" s="65"/>
      <c r="B33" s="21" t="s">
        <v>11</v>
      </c>
      <c r="C33" s="51">
        <f>C32</f>
        <v>512.4</v>
      </c>
      <c r="D33" s="51">
        <f>D32</f>
        <v>518.7</v>
      </c>
      <c r="E33" s="51">
        <f>E32</f>
        <v>521.689</v>
      </c>
      <c r="F33" s="15">
        <v>525.3</v>
      </c>
      <c r="G33" s="9">
        <v>525</v>
      </c>
      <c r="H33" s="10">
        <v>525</v>
      </c>
      <c r="I33" s="9">
        <v>526</v>
      </c>
      <c r="J33" s="9">
        <v>523</v>
      </c>
      <c r="K33" s="9">
        <v>525</v>
      </c>
      <c r="L33" s="11">
        <v>525</v>
      </c>
      <c r="M33" s="9">
        <v>525</v>
      </c>
      <c r="N33" s="9">
        <v>525</v>
      </c>
      <c r="O33" s="9">
        <v>526</v>
      </c>
      <c r="P33" s="9">
        <v>525</v>
      </c>
      <c r="Q33" s="9">
        <v>525</v>
      </c>
      <c r="R33" s="10">
        <v>522</v>
      </c>
      <c r="S33" s="9">
        <v>520</v>
      </c>
      <c r="T33" s="9">
        <v>520</v>
      </c>
      <c r="U33" s="9">
        <v>520</v>
      </c>
      <c r="V33" s="9">
        <v>520</v>
      </c>
      <c r="W33" s="10">
        <f t="shared" si="0"/>
        <v>520.6178</v>
      </c>
      <c r="X33" s="9">
        <f t="shared" si="1"/>
        <v>524.8</v>
      </c>
      <c r="Y33" s="9">
        <f t="shared" si="2"/>
        <v>525.2</v>
      </c>
      <c r="Z33" s="11">
        <f t="shared" si="3"/>
        <v>520.4</v>
      </c>
      <c r="AA33" s="13">
        <f t="shared" si="4"/>
        <v>99.676243892434</v>
      </c>
    </row>
    <row r="34" spans="1:27" s="19" customFormat="1" ht="30.75" customHeight="1">
      <c r="A34" s="66" t="s">
        <v>13</v>
      </c>
      <c r="B34" s="25" t="s">
        <v>12</v>
      </c>
      <c r="C34" s="4">
        <v>670.8</v>
      </c>
      <c r="D34" s="4">
        <v>654.7</v>
      </c>
      <c r="E34" s="4">
        <v>667.6104</v>
      </c>
      <c r="F34" s="6">
        <v>657</v>
      </c>
      <c r="G34" s="5">
        <v>672</v>
      </c>
      <c r="H34" s="6">
        <v>675</v>
      </c>
      <c r="I34" s="5">
        <v>690</v>
      </c>
      <c r="J34" s="5">
        <v>701</v>
      </c>
      <c r="K34" s="5">
        <v>718</v>
      </c>
      <c r="L34" s="7">
        <v>726</v>
      </c>
      <c r="M34" s="5">
        <v>736</v>
      </c>
      <c r="N34" s="5">
        <v>745</v>
      </c>
      <c r="O34" s="5">
        <v>753</v>
      </c>
      <c r="P34" s="5">
        <v>761</v>
      </c>
      <c r="Q34" s="5">
        <v>770</v>
      </c>
      <c r="R34" s="6">
        <v>773</v>
      </c>
      <c r="S34" s="5">
        <v>775</v>
      </c>
      <c r="T34" s="5">
        <v>778</v>
      </c>
      <c r="U34" s="5">
        <v>781</v>
      </c>
      <c r="V34" s="5">
        <v>782</v>
      </c>
      <c r="W34" s="6">
        <f t="shared" si="0"/>
        <v>664.42208</v>
      </c>
      <c r="X34" s="5">
        <f t="shared" si="1"/>
        <v>702</v>
      </c>
      <c r="Y34" s="5">
        <f t="shared" si="2"/>
        <v>753</v>
      </c>
      <c r="Z34" s="7">
        <f t="shared" si="3"/>
        <v>777.8</v>
      </c>
      <c r="AA34" s="8">
        <f t="shared" si="4"/>
        <v>117.13418484792926</v>
      </c>
    </row>
    <row r="35" spans="1:27" s="19" customFormat="1" ht="30.75" customHeight="1" thickBot="1">
      <c r="A35" s="67"/>
      <c r="B35" s="30" t="s">
        <v>11</v>
      </c>
      <c r="C35" s="55">
        <f>C34</f>
        <v>670.8</v>
      </c>
      <c r="D35" s="55">
        <f>D34</f>
        <v>654.7</v>
      </c>
      <c r="E35" s="55">
        <f>E34</f>
        <v>667.6104</v>
      </c>
      <c r="F35" s="31">
        <f>F34</f>
        <v>657</v>
      </c>
      <c r="G35" s="32">
        <v>677</v>
      </c>
      <c r="H35" s="33">
        <v>680</v>
      </c>
      <c r="I35" s="32">
        <v>696</v>
      </c>
      <c r="J35" s="32">
        <v>710</v>
      </c>
      <c r="K35" s="32">
        <v>729</v>
      </c>
      <c r="L35" s="34">
        <v>745</v>
      </c>
      <c r="M35" s="32">
        <v>757</v>
      </c>
      <c r="N35" s="32">
        <v>769</v>
      </c>
      <c r="O35" s="32">
        <v>781</v>
      </c>
      <c r="P35" s="32">
        <v>793</v>
      </c>
      <c r="Q35" s="32">
        <v>807</v>
      </c>
      <c r="R35" s="33">
        <v>819</v>
      </c>
      <c r="S35" s="32">
        <v>824</v>
      </c>
      <c r="T35" s="32">
        <v>829</v>
      </c>
      <c r="U35" s="32">
        <v>833</v>
      </c>
      <c r="V35" s="32">
        <v>836</v>
      </c>
      <c r="W35" s="33">
        <f>AVERAGE(C35:G35)</f>
        <v>665.42208</v>
      </c>
      <c r="X35" s="32">
        <f t="shared" si="1"/>
        <v>712</v>
      </c>
      <c r="Y35" s="32">
        <f t="shared" si="2"/>
        <v>781.4</v>
      </c>
      <c r="Z35" s="34">
        <f t="shared" si="3"/>
        <v>828.2</v>
      </c>
      <c r="AA35" s="35">
        <f t="shared" si="4"/>
        <v>125.22273469676325</v>
      </c>
    </row>
    <row r="41" spans="5:26" ht="12.7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</sheetData>
  <sheetProtection/>
  <mergeCells count="15">
    <mergeCell ref="A24:A25"/>
    <mergeCell ref="A26:A27"/>
    <mergeCell ref="A28:A29"/>
    <mergeCell ref="A30:A31"/>
    <mergeCell ref="A32:A33"/>
    <mergeCell ref="A34:A35"/>
    <mergeCell ref="C5:E5"/>
    <mergeCell ref="G5:V5"/>
    <mergeCell ref="A12:A14"/>
    <mergeCell ref="A6:A8"/>
    <mergeCell ref="A21:A23"/>
    <mergeCell ref="A15:A17"/>
    <mergeCell ref="A18:A20"/>
    <mergeCell ref="A4:A5"/>
    <mergeCell ref="A9:A11"/>
  </mergeCells>
  <printOptions horizontalCentered="1"/>
  <pageMargins left="0.2362204724409449" right="0" top="0.3937007874015748" bottom="0.3937007874015748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ievleva</cp:lastModifiedBy>
  <cp:lastPrinted>2014-10-29T15:49:47Z</cp:lastPrinted>
  <dcterms:created xsi:type="dcterms:W3CDTF">2006-12-05T13:24:20Z</dcterms:created>
  <dcterms:modified xsi:type="dcterms:W3CDTF">2014-10-31T13:41:06Z</dcterms:modified>
  <cp:category/>
  <cp:version/>
  <cp:contentType/>
  <cp:contentStatus/>
</cp:coreProperties>
</file>