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тчет" sheetId="1" r:id="rId1"/>
  </sheets>
  <definedNames>
    <definedName name="_xlnm.Print_Titles" localSheetId="0">'Отчет'!$6:$9</definedName>
  </definedNames>
  <calcPr fullCalcOnLoad="1"/>
</workbook>
</file>

<file path=xl/sharedStrings.xml><?xml version="1.0" encoding="utf-8"?>
<sst xmlns="http://schemas.openxmlformats.org/spreadsheetml/2006/main" count="1176" uniqueCount="671">
  <si>
    <t xml:space="preserve">   </t>
  </si>
  <si>
    <t>12.</t>
  </si>
  <si>
    <t>11.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</si>
  <si>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</si>
  <si>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</si>
  <si>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</si>
  <si>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</si>
  <si>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</si>
  <si>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</si>
  <si>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7.</t>
  </si>
  <si>
    <t>Наименование индикатора, единица измерения</t>
  </si>
  <si>
    <t>Наименование подпрограммы (раздела, мероприятия)</t>
  </si>
  <si>
    <t>Процент исполнения</t>
  </si>
  <si>
    <t>Примечание о причинах невыполнения или перевыполнения плановых значений индикаторов</t>
  </si>
  <si>
    <t xml:space="preserve">8. </t>
  </si>
  <si>
    <t>1</t>
  </si>
  <si>
    <t>Цель государственной программы - Создание благоприятных условий для гармоничного развития экономики Республики Татарстан и обеспечения роста уровня жизни населения Республики Татарстан</t>
  </si>
  <si>
    <t>1. Индекс физического объема ВРП, процентов</t>
  </si>
  <si>
    <t>100%</t>
  </si>
  <si>
    <t>1.1</t>
  </si>
  <si>
    <t>Задача государственной программы - Повышение эффективности государственного управления и создание условий для развития инновационной деятельности и промышленного производства</t>
  </si>
  <si>
    <t>2. Рост объема инвестиций в основной капитал без учёта бюджетных средств, процентов</t>
  </si>
  <si>
    <t>0%</t>
  </si>
  <si>
    <t>1.1.1</t>
  </si>
  <si>
    <t>Подпрограмма - Совершенствование государственной экономической политики в Республике Татарстан  на 2014 - 2024 годы</t>
  </si>
  <si>
    <t>1.1.1.1</t>
  </si>
  <si>
    <t>Цель подпрограммы - Повышение эффективности государственного управления, увеличение активности жителей в общественно-политической жизни Республики Татарстан, создание условий для развития инновационной деятельности и промышленного производства</t>
  </si>
  <si>
    <t>1.1.1.1.1</t>
  </si>
  <si>
    <t>Задача подпрограммы - Выработка государственной политики по управлению экономическим развитием Республики Татарстан</t>
  </si>
  <si>
    <t>4. Доля инновационной продукции в общем объеме промышленного производства, процентов</t>
  </si>
  <si>
    <t>1.1.1.1.1.1</t>
  </si>
  <si>
    <t>Обеспечение качественного прогнозирования и программирования социально-экономического развития республики, агломерационного комплексного социально-экономического развития муниципальных образований Республики Татарстан, повышения эффективности управления развитием инвестиционной и  инновационной деятельности, а также инфраструктурным развитием Республики Татарстан</t>
  </si>
  <si>
    <t>бюджет Республики Татарстан</t>
  </si>
  <si>
    <t>Всего</t>
  </si>
  <si>
    <t>1.1.1.1.3</t>
  </si>
  <si>
    <t>Задача подпрограммы - Развитие промышленного производства и внешнеэкономических связей</t>
  </si>
  <si>
    <t>1.1.1.1.3.1</t>
  </si>
  <si>
    <t>Повышение качества и конкурентоспособности продукции  республиканских предприятий за счет  уменьшения числа убыточных предприятий, внедрения современных технологий и привлечения инвестиций в экономику Республики Татарстан, а также продвижения продукции республиканских предприятий на внутренние и внешние рынки, расширения географии вывоза</t>
  </si>
  <si>
    <t>1.1.1.1.4</t>
  </si>
  <si>
    <t>Задача подпрограммы - Улучшение инвестиционного климата и повышение инвестиционной привлекательности Республики Татарстан</t>
  </si>
  <si>
    <t>1.1.1.1.4.1</t>
  </si>
  <si>
    <t>Проведение инвестиционных семинаров (Investment Meeting), в том числе  за рубежом</t>
  </si>
  <si>
    <t>1.1.1.1.4.2</t>
  </si>
  <si>
    <t>Участие в форумах и иных мероприятиях инвестиционной направленности в России и за рубежом</t>
  </si>
  <si>
    <t>1.1.1.1.4.3</t>
  </si>
  <si>
    <t xml:space="preserve">Участие сотрудников АИР РТ в обучающих семинарах и тренингах, направленных на изучение мирового опыта в привлечении иностранных инвестиций, в том числе зарубежных
</t>
  </si>
  <si>
    <t>1.1.1.1.4.4</t>
  </si>
  <si>
    <t xml:space="preserve">Протокольное и организационное сопровождение делегаций иностранных инвесторов, посещающих Республику Татарстан </t>
  </si>
  <si>
    <t>1.1.1.1.4.5</t>
  </si>
  <si>
    <t>Участие в мероприятиях Всемирной ассоциации инвестиционных агентств (WAIPA), включая оплату членского взноса</t>
  </si>
  <si>
    <t>1.1.1.1.4.6</t>
  </si>
  <si>
    <t xml:space="preserve">Сбор и актуализация информационно-аналитических, статистических и иных материалов в сфере инвестиционной деятельности </t>
  </si>
  <si>
    <t>1.1.1.1.4.7</t>
  </si>
  <si>
    <t xml:space="preserve">Организация и проведение международных инвестиционных форумов, саммитов на территории Республики Татарстан
</t>
  </si>
  <si>
    <t>1.1.1.1.4.8</t>
  </si>
  <si>
    <t xml:space="preserve">Разработка и выпуск печатных изданий об инвестиционной деятельности 
</t>
  </si>
  <si>
    <t>1.1.1.1.4.9</t>
  </si>
  <si>
    <t>Организация деятельности «Клуба инвесторов»</t>
  </si>
  <si>
    <t>1.1.1.1.4.10</t>
  </si>
  <si>
    <t xml:space="preserve">Проведение обучения по программам развития инвестиционных площадок и проектов государственно-частного партнерства  </t>
  </si>
  <si>
    <t>1.1.1.1.4.11</t>
  </si>
  <si>
    <t>Проведение анализа поступающих в АИР РТ документов, касающихся реализации инвестиционных проектов, в том числе с подготовкой заключения о возможности реализации инвестиционного проекта</t>
  </si>
  <si>
    <t>1.1.1.1.4.12</t>
  </si>
  <si>
    <t>Формирование статистических отчетов в рамках федеральных и республиканских показателей (индикаторов) в сфере инвестиционной деятельности, закрепленных за АИР РТ</t>
  </si>
  <si>
    <t>1.1.1.1.4.13</t>
  </si>
  <si>
    <t>Размещение и актуализация реестров инвестиционных проектов, инвестиционных предложений и инвестиционной инфраструктуры на Инвестиционном портале Республики Татарстан</t>
  </si>
  <si>
    <t xml:space="preserve">Субсидирование расходов по уплате налога на имущество организаций в отношении имущества управляющих компаний особых экономических зон, созданных в порядке, устанавливаемом федеральным органом исполнительной власти, уполномоченным осуществлять функции по нормативно-правовому регулированию в сфере создания и функционирования особых экономических зон
</t>
  </si>
  <si>
    <t>1.1.1.1.5</t>
  </si>
  <si>
    <t>Задача подпрограммы - Совершенствование системы управления государственными и муниципальными заказами в Республике Татарстан</t>
  </si>
  <si>
    <t>1.1.1.1.5.1</t>
  </si>
  <si>
    <t>Повышение эффективности планирования и расходования бюджетных средств при размещении и исполнении заказов на поставки товаров, выполнение работ, оказание услуг для нужд заказчиков РТ, обеспечение прав и законных интересов участников размещения заказов, прозрачности торгов, а также формирование, сопровождение и управление государственным заказом РТ</t>
  </si>
  <si>
    <t>Совершенствование системы управления закупками регулируемых заказчиков в РТ</t>
  </si>
  <si>
    <t>1.1.1.1.6</t>
  </si>
  <si>
    <t>Задача подпрограммы - Обеспечение единой ценовой и тарифной политики на территории Республики Татарстан</t>
  </si>
  <si>
    <t>1.1.1.1.6.1</t>
  </si>
  <si>
    <t>Установление тарифов по регулируемым видам деятельности (в том числе с применением новых методов регулирования) в соответствии с действующим законодательством, в том числе с привлечением независимых экспертных организаций, обеспечение контроля за правильностью формирования и применения регулируемых цен и тарифов, мониторинг применения тарифов, а также поэтапное сокращение стоимости технологического присоединения</t>
  </si>
  <si>
    <t>1.1.1.1.7</t>
  </si>
  <si>
    <t>Задача подпрограммы - Совершенствование системы расселения, застройки, благоустройства городских и сельских поселений, а также развитие их инженерной, транспортной и социальной инфраструктуры</t>
  </si>
  <si>
    <t>1.1.1.1.7.1</t>
  </si>
  <si>
    <t>Разработка генеральных планов поселений</t>
  </si>
  <si>
    <t>1.1.1.1.7.2</t>
  </si>
  <si>
    <t>Внесение изменений в генеральные планы городских округов, городских и сельских поселений РТ</t>
  </si>
  <si>
    <t>1.1.1.1.7.3</t>
  </si>
  <si>
    <t>Подготовка проектов планировки территории</t>
  </si>
  <si>
    <t>Внесение изменений в республиканские нормативы градостроительного проектирования Республики Татарстан</t>
  </si>
  <si>
    <t>1.1.1.1.8</t>
  </si>
  <si>
    <t>Задача подпрограммы - Информационное обеспечение и поддержка органов исполнительной власти и органов местного самоуправления Республики Татарстан в реализации ими своих функций</t>
  </si>
  <si>
    <t>1.1.1.1.8.1</t>
  </si>
  <si>
    <t>Подготовка информационных материалов в разрезе видов деятельности, городских округов, муниципальных районов на основе разработки первичного массива данных федеральной программы статистических работ и форм республиканского наблюдения</t>
  </si>
  <si>
    <t>1.1.1.1.8.2</t>
  </si>
  <si>
    <t xml:space="preserve">Обеспечение возможности предоставления форм республиканского статистического наблюдения в электронном виде </t>
  </si>
  <si>
    <t>1.1.1.1.8.4</t>
  </si>
  <si>
    <t>Проведение  социологических исследований, развитие методического обеспечения регионального информационного ресурса</t>
  </si>
  <si>
    <t>Задача подпрограммы - Развитие системы территориального общественного самоуправления Республики Татарстан</t>
  </si>
  <si>
    <t>1.1.1.1.9.1</t>
  </si>
  <si>
    <t>Оказание поддержки ТОС в части осуществления компенсационных выплат руководителям ТОС</t>
  </si>
  <si>
    <t>1.1.1.1.9.2</t>
  </si>
  <si>
    <t>Проведение республиканского конкурса "Лучшее территориальное общественное самоуправление Республики Татарстан"</t>
  </si>
  <si>
    <t>Итого по подпрограмме Совершенствование государственной экономической политики в Республике Татарстан  на 2014 - 2024 годы</t>
  </si>
  <si>
    <t>1.2</t>
  </si>
  <si>
    <t>Задача государственной программы - Стимулирование социально ориентированной дейтельности некоммерческих организаций</t>
  </si>
  <si>
    <t>1.2.1</t>
  </si>
  <si>
    <t>Подпрограмма - Поддержка социально ориентированных некоммерческих организаций в Республике Татарстан на 2014-2024 годы</t>
  </si>
  <si>
    <t>1.2.1.1</t>
  </si>
  <si>
    <t>Цель подпрограммы - Стимулирование социально ориентированной деятельности НКО и их участия в социально-экономическом развитии Республики Татарстан, сохранении общественно-политической стабильности и этноконфессионального согласия, повышение эффективности социальной политики и качества предоставляемых населению социальных услуг, обеспечение общественного согласия на основе сбалансированности государственных и общественных интересов</t>
  </si>
  <si>
    <t>1.2.1.1.1</t>
  </si>
  <si>
    <t>Задача подпрограммы - Укрепление гражданского согласия, сохранение духовно-нравственных ценностей и национальной идентичности, гармонизация межнациональных и межконфессиональных отношений</t>
  </si>
  <si>
    <t>1.2.1.1.1.1</t>
  </si>
  <si>
    <t>Выделение субсидий на проведение мероприятий, направленных на популяризацию деятельности национальных общественных объединений в сфере сохранения толерантных отношений в обществе через средства массовой информации</t>
  </si>
  <si>
    <t>1.2.1.1.1.2</t>
  </si>
  <si>
    <t>Выделение субсидий на проведение мероприятий, направленных на развитие межкультурного диалога ресурсами некоммерческих организаций (организация и проведение тематических мероприятий: национальные праздники, конкурсы, фестивали, дни национальных культур и др.)</t>
  </si>
  <si>
    <t>1.2.1.1.1.3</t>
  </si>
  <si>
    <t>Выделение субсидий СО НКО на реализацию проектов, направленных на воспитание толерантности и профилактику экстремизма в молодежной среде</t>
  </si>
  <si>
    <t>1.2.1.1.1.4</t>
  </si>
  <si>
    <t>Информационно-консультативная поддержка СО НКО по организации "круглых столов" по актуальным вопросам Концепции "Татары и исламский мир"</t>
  </si>
  <si>
    <t>1.2.1.1.1.6</t>
  </si>
  <si>
    <t xml:space="preserve">Проведение олимпиады по русскому языку среди иностранных студентов с участием СОНКО
</t>
  </si>
  <si>
    <t>Местный бюджет</t>
  </si>
  <si>
    <t>1.2.1.1.1.7</t>
  </si>
  <si>
    <t>1.2.1.1.1.8</t>
  </si>
  <si>
    <t xml:space="preserve">Проведение международного открытого студенческого фестиваля красоты и таланта "Жемчужина мира"
</t>
  </si>
  <si>
    <t>Предоставление субсидий СОНКО на реализацию мероприятий по проведению вводных (ориентационных) курсов, направленных на социальную адаптацию и интеграцию мигрантов</t>
  </si>
  <si>
    <t>1.2.1.1.2</t>
  </si>
  <si>
    <t xml:space="preserve">Задача подпрограммы - Формирование экологической культуры населения, содействие экологическому просвещению и охране окружающей среды
</t>
  </si>
  <si>
    <t>1.2.1.1.2.1</t>
  </si>
  <si>
    <t>1.2.1.1.2.2</t>
  </si>
  <si>
    <t xml:space="preserve">Оказание методической, информационной, организационной поддержки и обучение активистов СОНКО работе по выявлению природоохранных нарушений в качестве общественных инспекторов по охране природы Министерства экологии и природных ресурсов Республики Татарстан
</t>
  </si>
  <si>
    <t>1.2.1.1.2.3</t>
  </si>
  <si>
    <t>Проведение конкурса среди экологически направленных СОНКО на получение субсидии из бюдета РТ</t>
  </si>
  <si>
    <t>1.2.1.1.3</t>
  </si>
  <si>
    <t xml:space="preserve">Задача подпрограммы - Трудоустройство и социальная адаптация инвалидов и их семей, повышение качества жизни людей пожилого возраста
</t>
  </si>
  <si>
    <t>1.2.1.1.3.2</t>
  </si>
  <si>
    <t>Предоставление информационно-консультационной, имущественной поддержки некоммерческму партнерству "Равное право на жизнь" в сфере развития общественых институтов профилактики онкологической патологии у жителей Республики Татарстан</t>
  </si>
  <si>
    <t>Оказание информационно-консультативной поддержки СОНКО в реализации инклюзивных программ</t>
  </si>
  <si>
    <t>1.2.1.1.4</t>
  </si>
  <si>
    <t>1.2.1.1.4.1</t>
  </si>
  <si>
    <t xml:space="preserve">Оказание методической поддержки СОНКО в области защиты несовершеннолетних от эксплуатации и жестокого обращения
</t>
  </si>
  <si>
    <t>1.2.1.1.4.2</t>
  </si>
  <si>
    <t>Оказание информационно-консультационной и иной поддержки по проведению тренингов по теме "Ранняя профилактика социального сиротства" для специалистов, работающих с семьями "группы риска"</t>
  </si>
  <si>
    <t>1.2.1.1.4.3</t>
  </si>
  <si>
    <t xml:space="preserve">Оказание консультационной поддержки СОНКО в области социального обслуживания
</t>
  </si>
  <si>
    <t>1.2.1.1.4.4</t>
  </si>
  <si>
    <t xml:space="preserve">Оказание информационно-консультационной поддержки СОНКО по проведению совместных мероприятий в сфере профилактики семейного неблагополучия и сиротства
</t>
  </si>
  <si>
    <t>1.2.1.1.5</t>
  </si>
  <si>
    <t>1.2.1.1.5.1</t>
  </si>
  <si>
    <t>Содержание объектовых подразделений добровольной пожарной охраны в сельских муниципальных районах республики</t>
  </si>
  <si>
    <t>1.2.1.1.5.2</t>
  </si>
  <si>
    <t>Развитие пожарно-прикладного спорта в Республике Татарстан</t>
  </si>
  <si>
    <t>1.2.1.1.5.3</t>
  </si>
  <si>
    <t xml:space="preserve">Оказание методической поддержки в развитии кадрового потенциала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</si>
  <si>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1.2.1.1.5.4</t>
  </si>
  <si>
    <t xml:space="preserve">Оказание методической и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</si>
  <si>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1.2.1.1.6</t>
  </si>
  <si>
    <t xml:space="preserve">Задача подпрограммы - Профилактика социально опасных форм поведения граждан. Социальная реабилитация и ресоциализация лиц, находящихся в трудной жизненной ситуации
</t>
  </si>
  <si>
    <t>1.2.1.1.6.1</t>
  </si>
  <si>
    <t>Проведение информационных мероприятий по популяризации здорового образа жизни, профилактике социально значимых заболеваний среди населения</t>
  </si>
  <si>
    <t>1.2.1.1.6.2</t>
  </si>
  <si>
    <t xml:space="preserve">Предоставление информационно-консультационной поддержки СОНКО при оказании социально-психологических услуг для наркозависимых и созависимых
</t>
  </si>
  <si>
    <t>1.2.1.1.6.3</t>
  </si>
  <si>
    <t xml:space="preserve">Проведение обучения специалистов по работе с родителями и опекунами ВИЧ-положительных детей, оказание социально-психологической поддержки беременным женщинам, матерям и несовершеннолетним, затронутым ВИЧ-инфекцией
</t>
  </si>
  <si>
    <t>1.2.1.1.6.4</t>
  </si>
  <si>
    <t xml:space="preserve">Информационно-консультационная поддержка СОНКО, участвующих в работе по противодействию наркомании и алкоголизму
</t>
  </si>
  <si>
    <t>1.2.1.1.7</t>
  </si>
  <si>
    <t>Задача подпрограммы - Формирование в обществе нетерпимости к коррупционному поведению</t>
  </si>
  <si>
    <t>1.2.1.1.7.1</t>
  </si>
  <si>
    <t xml:space="preserve">Оказание информационно-консультационной, имущественной поддержки СОНКО при проведении молодежных акций, направленных на развитие антикоррупционного мировосприятия
</t>
  </si>
  <si>
    <t>1.2.1.1.8</t>
  </si>
  <si>
    <t xml:space="preserve">Задача подпрограммы - Поддержка деятельности социально ориентированных некоммерческих организаций в сфере культуры и искусства, туризма, развития художественного творчества. Развитие научно-просветительской деятельности, дополнительного образования
</t>
  </si>
  <si>
    <t>1.2.1.1.8.1</t>
  </si>
  <si>
    <t>Выделение субсидий на поддержку деятельности республиканских творческих союзов</t>
  </si>
  <si>
    <t>1.2.1.1.8.2</t>
  </si>
  <si>
    <t>Выделение субсидии на организацию фестиваля татарской песни имени Р.Вагапова</t>
  </si>
  <si>
    <t>1.2.1.1.8.3</t>
  </si>
  <si>
    <t>Выделение субсидии СО НКО на проведение открытого фестиваля детского и молодежного творчества «Созвездие - Йолдызлык»</t>
  </si>
  <si>
    <t>1.2.1.1.8.4</t>
  </si>
  <si>
    <t>Проведение мероприятий по сохранению, развитию, популяризации татарской литературы, в том числе организация перевода татарской литературы на русский, английский и другие языки</t>
  </si>
  <si>
    <t>1.2.1.1.8.5</t>
  </si>
  <si>
    <t>Выделение субсидии на реализацию проекта "Дни Франкофонии" в г.Казани</t>
  </si>
  <si>
    <t>1.2.1.1.8.6</t>
  </si>
  <si>
    <t>Проведение международного фестиваля еврейской музыки</t>
  </si>
  <si>
    <t>1.2.1.1.8.7</t>
  </si>
  <si>
    <t>1.2.1.1.8.8</t>
  </si>
  <si>
    <t>Организация и проведение совместных рабочих встреч СОНКО с представителями органов государственной власти по вопросам взаимодействия в сфере культуры и искусства</t>
  </si>
  <si>
    <t>1.2.1.1.8.9</t>
  </si>
  <si>
    <t>Выделение субсидий на поддержку создания национальных фильмов</t>
  </si>
  <si>
    <t>1.2.1.1.8.10</t>
  </si>
  <si>
    <t>Выделение субсидии на реализацию молодежных проектов в области кинематографии</t>
  </si>
  <si>
    <t>1.2.1.1.8.11</t>
  </si>
  <si>
    <t xml:space="preserve">Выделение субсидий СОНКО на проведение конкурса на получение грантов среди обучающихся и студентов профессиональных образовательных организаций и образовательных организаций высшего образования Республики Татарстан
</t>
  </si>
  <si>
    <t>1.2.1.1.8.12</t>
  </si>
  <si>
    <t xml:space="preserve">Выделение субсидий СОНКО на реализацию проектов, направленных на поддержку студенческого самоуправления
</t>
  </si>
  <si>
    <t>1.2.1.1.8.13</t>
  </si>
  <si>
    <t xml:space="preserve">Выделение субсидий СОНКО на проведение республиканского фестиваля детской, юношеской и молодежной прессы "Алтын калэм" - "Золотое перо"
</t>
  </si>
  <si>
    <t>1.2.1.1.8.14</t>
  </si>
  <si>
    <t xml:space="preserve">Проведение региональных фестивалей творчества студентов с ограниченными возможностями здоровья
</t>
  </si>
  <si>
    <t>1.2.1.1.8.15</t>
  </si>
  <si>
    <t xml:space="preserve">Выделение субсидий СОНКО на организацию республиканских игр КВН РТ
</t>
  </si>
  <si>
    <t>1.2.1.1.9</t>
  </si>
  <si>
    <t>Задача подпрограммы - Развитие инфраструктуры сектора СОНКО</t>
  </si>
  <si>
    <t>1.2.1.1.9.1</t>
  </si>
  <si>
    <t xml:space="preserve">Предоставление грантов Кабинета Министров Республики Татарстан на конкурсной основе для поддержки СОНКО, реализующих социально значимые проекты на территории Республики Татарстан
</t>
  </si>
  <si>
    <t>1.2.1.1.9.2</t>
  </si>
  <si>
    <t xml:space="preserve">Предоставление субсидий на конкурсной основе СОНКО в рамках проведения республиканского конкурса социальных проектов "Общественная инициатива"
</t>
  </si>
  <si>
    <t>1.2.1.1.9.3</t>
  </si>
  <si>
    <t xml:space="preserve">Предоставление субсидий из бюджета Елабужского муниципального района Республики Татарстан иным некоммерческим организациям, не являющимся автономными и бюджетными учреждениями
</t>
  </si>
  <si>
    <t>1.2.1.1.9.4</t>
  </si>
  <si>
    <t xml:space="preserve">Выделение субсидий СОНКО на конкурсной основе в рамках проведения конкурса СОНКО на право получения субсидий из бюджета Республики Татарстан по приоритетным направлениям
</t>
  </si>
  <si>
    <t>1.2.1.1.9.5</t>
  </si>
  <si>
    <t xml:space="preserve">Информационное освещение в средствах массовой информации деятельности СОНКО, реализующих мероприятия Подпрограммы
</t>
  </si>
  <si>
    <t>1.2.1.1.9.6</t>
  </si>
  <si>
    <t xml:space="preserve">Предоставление информационно-консультационной, методической поддержки СОНКО по актуальным вопросам деятельности
</t>
  </si>
  <si>
    <t>1.2.1.1.9.7</t>
  </si>
  <si>
    <t xml:space="preserve">Размещение на Геопортале Республики Татарстан интерактивной карты социально значимых проектов СОНКО, получивших поддержку
</t>
  </si>
  <si>
    <t>1.2.1.1.9.8</t>
  </si>
  <si>
    <t xml:space="preserve">Выделение субсидий на сопровождение информационного Портала некоммерческих организаций Республики Татарстан
</t>
  </si>
  <si>
    <t>1.2.1.1.9.10</t>
  </si>
  <si>
    <t xml:space="preserve">Присуждение премии Президента Республики Татарстан за вклад в развитие институтов гражданского общества в Республике Татарстан
</t>
  </si>
  <si>
    <t>1.2.1.1.9.11</t>
  </si>
  <si>
    <t xml:space="preserve">Выделение субсидий на функционирование межмуниципальных ресурсных центров НКО в трех агломерациях согласно Стратегии Татарстан-2030. Обучение, консалтинг и сопровождение деятельности СОНКО РТ
</t>
  </si>
  <si>
    <t>1.2.1.1.9.12</t>
  </si>
  <si>
    <t xml:space="preserve">Выделение субсидий из бюджета Спасского муниципального района Республики Татарстан некоммерческим организациям, не являющимся автономными и бюджетными учреждениями
</t>
  </si>
  <si>
    <t>1.2.1.1.9.13</t>
  </si>
  <si>
    <t>1.2.1.1.9.14</t>
  </si>
  <si>
    <t xml:space="preserve">Выделение грантов на конкурсной основе для поддержки детских и молодежных общественных объединений Республики Татарстан
</t>
  </si>
  <si>
    <t>1.2.1.1.10</t>
  </si>
  <si>
    <t xml:space="preserve">Задача подпрограммы - Патриотическое воспитание граждан. Популяризация благотворительности и добровольчества
</t>
  </si>
  <si>
    <t>1.2.1.1.10.1</t>
  </si>
  <si>
    <t xml:space="preserve">Выделение субсидий СОНКО на реализацию проектов, направленных на развитие патриотического воспитания детей и молодежи Республики Татарстан
</t>
  </si>
  <si>
    <t>1.2.1.1.10.2</t>
  </si>
  <si>
    <t xml:space="preserve">Информационно-консультационное сопровождение работы портала добровольческого движения
</t>
  </si>
  <si>
    <t>1.2.1.1.10.3</t>
  </si>
  <si>
    <t xml:space="preserve">Проведение слета трудовых отрядов среди СОНКО
</t>
  </si>
  <si>
    <t>1.2.1.1.10.4</t>
  </si>
  <si>
    <t xml:space="preserve">Поддержка активистов студенческого поискового движения
</t>
  </si>
  <si>
    <t>1.2.1.1.11</t>
  </si>
  <si>
    <t xml:space="preserve">Задача подпрограммы - Популяризация здорового образа жизни и массового спорта
</t>
  </si>
  <si>
    <t>1.2.1.1.11.1</t>
  </si>
  <si>
    <t xml:space="preserve">Предоставление субсидий на возмещение затрат физкультурно-спортивным общественным организациям, осуществляющим основную деятельность в области физической культуры и спорта
</t>
  </si>
  <si>
    <t>1.2.1.1.11.2</t>
  </si>
  <si>
    <t xml:space="preserve">Предоставление субсидий на возмещение затрат на реализацию проектов, направленных на проведение спортивных мероприятий
</t>
  </si>
  <si>
    <t>1.2.1.1.12</t>
  </si>
  <si>
    <t xml:space="preserve">Задача подпрограммы - Оказание правовой поддержки гражданам на безвозмездной основе
</t>
  </si>
  <si>
    <t>1.2.1.1.12.1</t>
  </si>
  <si>
    <t xml:space="preserve">Информационные и консультационные мероприятия для СОНКО в сфере государственной регистрации и контроля за деятельностью НКО
</t>
  </si>
  <si>
    <t>1.2.1.1.12.2</t>
  </si>
  <si>
    <t xml:space="preserve">Оказание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</si>
  <si>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Итого по подпрограмме Поддержка социально ориентированных некоммерческих организаций в Республике Татарстан на 2014-2024 годы</t>
  </si>
  <si>
    <t>1.3</t>
  </si>
  <si>
    <t xml:space="preserve">Задача государственной программы - Повышение производительности труда и рост числа высокопроизводительных рабочих мест на предприятиях Республики Татарстан
</t>
  </si>
  <si>
    <t>1.3.1</t>
  </si>
  <si>
    <t>Подпрограмма - Повышение производительности труда на предприятиях Республики Татарстан на 2015 - 2024 годы</t>
  </si>
  <si>
    <t xml:space="preserve">Цель подпрограммы - Рост производительности труда на крупных и средних предприятиях базовых несырьевых отраслей экономики Республики Татарстан
</t>
  </si>
  <si>
    <t>Задача подпрограммы -  Реализация мероприятий федеральных проектов "Системные меры по повышению производительности труда" и "Адресная поддержка повышения производительности труда на предприятиях" национального проекта "Производительность труда и поддержка занятости" в Республике Татарстан (далее - национальный проект)</t>
  </si>
  <si>
    <t xml:space="preserve">Информирование целевой группы предприятий о реализации национального проекта, а также предусмотренных мерах поддержки
</t>
  </si>
  <si>
    <t xml:space="preserve">Проведение семинаров, совещаний, заседаний, посвященных реализации мероприятий по повышению производительности труда
</t>
  </si>
  <si>
    <t xml:space="preserve">Ведение интернет-сайта по вопросам повышения производительности труда и реализации национального проекта
</t>
  </si>
  <si>
    <t xml:space="preserve">Привлечение предприятий базовых несырьевых отраслей экономики к участию в мероприятиях по повышению производительности труда и подписание соглашений о взаимодействии с МПиТ РТ
</t>
  </si>
  <si>
    <t xml:space="preserve">Создание на предприятиях с участием экспертов РЦК РТ рабочих групп по вопросам реализации мероприятий по повышению производительности труда
</t>
  </si>
  <si>
    <t xml:space="preserve">Методическая поддержка деятельности рабочих групп на предприятиях по реализации мероприятий по повышению производительности труда
</t>
  </si>
  <si>
    <t xml:space="preserve">Проведение созданными рабочими группами диагностики резервов роста производительности труда
</t>
  </si>
  <si>
    <t xml:space="preserve">Оказание помощи предприятиям по разработке программ повышения производительности труда с целью получения положительного заключения АНО "ФЦК" для привлечения льготного займа ФРП (по обращению предприятий)
</t>
  </si>
  <si>
    <t xml:space="preserve">Создание потоков-образцов (оптимизация производственных/вспомогательных процессов) на предприятиях, реализующих мероприятия по повышению производительности труда с экспертами РЦК РТ для развития производственной системы в рамках организационной, методологической, экспертно-аналитической и информационной поддержки программ повышения производительности труда на предприятиях
</t>
  </si>
  <si>
    <t xml:space="preserve">Создание и обеспечение деятельности регионального центра компетенций в сфере производительности труда
</t>
  </si>
  <si>
    <t>Итого по подпрограмме Повышение производительности труда на предприятиях Республики Татарстан на 2015 - 2024 годы</t>
  </si>
  <si>
    <t>1.4</t>
  </si>
  <si>
    <t>Задача государственной программы - Создание условий, обеспечивающих повышение конкурентоспособности Кластера до мирового уровня</t>
  </si>
  <si>
    <t>1.4.1</t>
  </si>
  <si>
    <t>Подпрограмма - Развитие Камского инновационного территориально- производственного Кластера на 2015-2021 годы</t>
  </si>
  <si>
    <t>1.4.1.1</t>
  </si>
  <si>
    <t>Цель подпрограммы - Создание условий, обеспечивающих повышение конкурентоспособности Камского инновационного территориально-производственного Кластера до мирового уровня</t>
  </si>
  <si>
    <t>1.4.1.1.1</t>
  </si>
  <si>
    <t>Задача подпрограммы - Осуществление методического, организационного, экспертно-аналитического и информационного сопровождения развития Кластера.</t>
  </si>
  <si>
    <t>1.4.1.1.1.1</t>
  </si>
  <si>
    <t>Обеспечение текущей деятельности ассоциации "Некоммерческое партнерство "Камский инновационный территориально-производственный кластер"</t>
  </si>
  <si>
    <t>Итого по подпрограмме Развитие Камского инновационного территориально- производственного Кластера на 2015-2021 годы</t>
  </si>
  <si>
    <t>1.5</t>
  </si>
  <si>
    <t xml:space="preserve">Задача государственной программы - Формирование действенного механизма получения экономических преимуществ за счет эффективного управления интеллектуальной собственностью
</t>
  </si>
  <si>
    <t>1.5.1</t>
  </si>
  <si>
    <t xml:space="preserve">Подпрограмма - Развитие рынка интеллектуальной собственности в Республике Татарстан на 2016 - 2021 годы
</t>
  </si>
  <si>
    <t>1.5.1.1</t>
  </si>
  <si>
    <t>Цель подпрограммы - Формирование действенного механизма получения экономических преимуществ от научно-технической, инновационной и производственной деятельности, повышение конкурентоспособности республиканских товаропроизводителей на отечественном и зарубежном рынках за счет эффективного управления интеллектуальной собственностью</t>
  </si>
  <si>
    <t>1.5.1.1.1</t>
  </si>
  <si>
    <t>1.5.1.1.1.1</t>
  </si>
  <si>
    <t xml:space="preserve">Создание системы управления правами на интеллектуальную собственность предприятий
</t>
  </si>
  <si>
    <t>1.5.1.1.1.2</t>
  </si>
  <si>
    <t xml:space="preserve">Разработка и ведение автоматизированной информационно-аналитической системы "Банк данных "Интеллектуальный потенциал Республики Татарстан"
</t>
  </si>
  <si>
    <t>1.5.1.1.1.3</t>
  </si>
  <si>
    <t xml:space="preserve">Разработка регионального стандарта развития в сфере интеллектуальной собственности и издание сборника лучших практик в указанной сфере
</t>
  </si>
  <si>
    <t>1.5.1.1.2</t>
  </si>
  <si>
    <t xml:space="preserve">Задача подпрограммы - Формирование механизма вовлечения в хозяйственный оборот прав на результаты интеллектуальной деятельности
</t>
  </si>
  <si>
    <t>1.5.1.1.2.1</t>
  </si>
  <si>
    <t>1.5.1.1.2.2</t>
  </si>
  <si>
    <t>Принятие участия и проведение научно-технических, экономических и методических мероприятий (форумов, симпозиумов, конференций, семинаров, выставок, конкурсов) по вопросам интеллектуальной собственности</t>
  </si>
  <si>
    <t>Создание и развитие патентно-лицензионных служб предприятий и региональной сети центров поддержки технологий и инноваций Республики Татарстан</t>
  </si>
  <si>
    <t xml:space="preserve">Итого по подпрограмме Развитие рынка интеллектуальной собственности в Республике Татарстан на 2016 - 2021 годы
</t>
  </si>
  <si>
    <t>1.6</t>
  </si>
  <si>
    <t>Задача государственной программы -  Обеспечение благоприятных условий для развития субъектов малого и среднего предпринимательства Республики Татарстан, а также повышения его вклада в решение задач социально-экономического развития Республики Татарстан</t>
  </si>
  <si>
    <t>1.6.1</t>
  </si>
  <si>
    <t xml:space="preserve">Подпрограмма - Развитие малого и среднего предпринимательства Республики Татарстан на 2018 - 2024 годы
</t>
  </si>
  <si>
    <t>1.6.1.1</t>
  </si>
  <si>
    <t>Цель подпрограммы - Обеспечение благоприятных условий для развития субъектов малого и среднего предпринимательства Республики Татарстан, а также повышения его вклада в решение задач социально-экономического развития Республики Татарстан</t>
  </si>
  <si>
    <t>1.6.1.1.1</t>
  </si>
  <si>
    <t>Задача подпрограммы - Повышение эффективности финансовой поддержки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</si>
  <si>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1.6.1.1.1.8</t>
  </si>
  <si>
    <t xml:space="preserve">Создание и обеспечение деятельности Регионального центра компетенций по реализации мероприятий по «выращиванию» субъектов МСП </t>
  </si>
  <si>
    <t>1.6.1.1.1.9</t>
  </si>
  <si>
    <t>Субсидирование затрат, связанных с уплатой процентов по кредитам, привлеченным в российских кредитных организациях</t>
  </si>
  <si>
    <t>1.6.1.1.1.10</t>
  </si>
  <si>
    <t>Субсидирование затрат, связанных с оплатой услуг сервисов по доставке продуктов питания и еды</t>
  </si>
  <si>
    <t>1.6.1.1.1.11</t>
  </si>
  <si>
    <t>Предоставление субсидий физическим лицам, применяющим специальный налоговый режим "Налог на профессиональный доход"</t>
  </si>
  <si>
    <t>бюджет Российской Федерации</t>
  </si>
  <si>
    <t>1.6.1.1.5.13</t>
  </si>
  <si>
    <t>Обеспечение льготного доступа субъектов МСП к заемным средствам государственных микрофинансовых организаций</t>
  </si>
  <si>
    <t xml:space="preserve">Предоставление субъектам МСП поручительств (гарантии) региональными гарантийными организациями </t>
  </si>
  <si>
    <t>1.6.1.1.5.15</t>
  </si>
  <si>
    <t>Исполнение обязательств по поручительствам, предоставленным в целях обеспечения исполнения обязательств субъектов МСП</t>
  </si>
  <si>
    <t>Оказание субъектам МСП, а также резидентам промышленных парков, технопарков комплексных услуг на единой площадке региональной инфраструктуры поддержки бизнеса</t>
  </si>
  <si>
    <t>Осуществление субъектами МСП экспорта товаров (работ, услуг) при поддержке центров поддержки экспорта</t>
  </si>
  <si>
    <t>1.6.1.1.5.18</t>
  </si>
  <si>
    <t>Оказание субъектам МСП, включенным в реестр социальных предпринимателей, комплексных услуг и (или) предоставление финансовой поддержки в виде грантов</t>
  </si>
  <si>
    <t>1.6.1.1.5.19</t>
  </si>
  <si>
    <t>Предоставление гражданам, желающим вести бизнес, начинающим и действующим предпринимателям комплекса услуг, направленных на вовлечение в предпринимательскую деятельность, а также информационно-консультационных и образовательных услуг</t>
  </si>
  <si>
    <t>1.6.1.1.5.20</t>
  </si>
  <si>
    <t>Предоставление самозанятым гражданам микрозаймов по льготной ставке</t>
  </si>
  <si>
    <t>1.6.1.1.5.21</t>
  </si>
  <si>
    <t>Предоставление самозанятым гражданам комплекса информацонно-консультационных и образовательных услуг</t>
  </si>
  <si>
    <t>1.6.1.1.6</t>
  </si>
  <si>
    <t>Задача подпрограммы - Прочие мероприятия</t>
  </si>
  <si>
    <t>1.6.1.1.6.1</t>
  </si>
  <si>
    <t xml:space="preserve">Реализация пилотного проекта по применению специального налогового режима «Налог на профессиональный доход» на территории Республики Татарстан
</t>
  </si>
  <si>
    <t>1.6.1.1.6.2</t>
  </si>
  <si>
    <t>Организация кампании по информационной поддержке субъектов МСП и популяризация создания собственного бизнеса</t>
  </si>
  <si>
    <t>1.6.1.1.6.3</t>
  </si>
  <si>
    <t>Организация системы взаимодействия власти и бизнеса в Республике Татарстан</t>
  </si>
  <si>
    <t>1.6.1.1.6.4</t>
  </si>
  <si>
    <t>Обеспечение деятельности ГКУ "Центр реализации программ поддержки и развития малого и среднего предпринимательства Республики Татарстан"</t>
  </si>
  <si>
    <t>1.6.1.1.6.5</t>
  </si>
  <si>
    <t>1.6.1.1.6.6</t>
  </si>
  <si>
    <t>1.6.1.1.6.7</t>
  </si>
  <si>
    <t>Мониторинг конкурентной среды</t>
  </si>
  <si>
    <t>1.6.1.1.6.8</t>
  </si>
  <si>
    <t>Оказание поддержки в форме займов управляющим компаниям и резидентам промышленных (индустриальных) парков, промышленных площадок на развитие их инфраструктуры</t>
  </si>
  <si>
    <t>1.6.1.1.7</t>
  </si>
  <si>
    <t>Задача подпрограммы - Поддержка МСП в условиях ухудшения ситуации в связи с распространением новой коронавирусной инфекции</t>
  </si>
  <si>
    <t xml:space="preserve">Итого по подпрограмме Развитие малого и среднего предпринимательства Республики Татарстан на 2018 - 2024 годы
</t>
  </si>
  <si>
    <t>1.7</t>
  </si>
  <si>
    <t>Задача государственной программы - Формирование благоприятных условий для развития конкурентоспособных промышленных производств на территории Республики Татарстан</t>
  </si>
  <si>
    <t>1.7.1</t>
  </si>
  <si>
    <t>Подпрограмма - Создание и развитие индустриальных (промышленных) парков и промышленных площадок муниципального уровня на территории Республики Татарстан на 2017 - 2024 годы</t>
  </si>
  <si>
    <t>1.7.1.1</t>
  </si>
  <si>
    <t xml:space="preserve">Цель подпрограммы - Формирование благоприятных условий для развития конкурентоспособных промышленных производств на территории Республики Татарстан, повышение инвестиционной привлекательности и деловой активности малого и среднего бизнеса
</t>
  </si>
  <si>
    <t>1.7.1.1.1</t>
  </si>
  <si>
    <t>Задача подпрограммы - Снижение административных барьеров и создание максимально комфортных условий для ведения бизнеса; укрепление сотрудничества и координация в сфере поддержки предпринимательства на территориях индустриальных (промышленных) парков и промышленных площадок муниципального уровня</t>
  </si>
  <si>
    <t>1.7.1.1.1.7</t>
  </si>
  <si>
    <t xml:space="preserve">Создание, модернизация и (или) реконструкция объектов инфраструктуры индустриального парка "Особая экономическая зона промышленно-производственного типа "Алабуга" (индустриальный парк "Алабуга-2")
</t>
  </si>
  <si>
    <t>1.7.1.1.1.10</t>
  </si>
  <si>
    <t xml:space="preserve">Создание, модернизация и (или) реконструкция объектов инфраструктуры индустриального парка "Алабуга-2.Нефтехимия"
</t>
  </si>
  <si>
    <t>1.7.1.1.1.11</t>
  </si>
  <si>
    <t>Строительный надзор в целях целевого расходования средств за ходом создания, модернизации и (или) реконструкции объектов инфраструктуры индустриального парка "ОЭЗ "Алабуга" (индустриальный парк "Алабуга-2")</t>
  </si>
  <si>
    <t>Задача подпрограммы - Обеспечение качества и доступности инфраструктуры и фондов для предпринимателей на территориях индустриальных (промышленных) парков и промышленных площадок муниципального уровня</t>
  </si>
  <si>
    <t>1.7.1.1.4.4</t>
  </si>
  <si>
    <t>Субсидия муниципальному образованию Республики Татарстан на софинансирование расходов, связанных с содержанием индустриальных (промышленных) парков и промышленных площадок"</t>
  </si>
  <si>
    <t>Итого по подпрограмме Создание и развитие индустриальных (промышленных) парков и промышленных площадок муниципального уровня на территории Республики Татарстан на 2017 - 2024 годы</t>
  </si>
  <si>
    <t>Итого по программе «Экономическое развитие и инновационная экономика Республики Татарстан на 2014 - 2024 годы»</t>
  </si>
  <si>
    <t>да</t>
  </si>
  <si>
    <t>Отчет о реализации государственной программы «Экономическое развитие и инновационная экономика Республики Татарстан на 2014 - 2024 годы» за 2021 год</t>
  </si>
  <si>
    <t>5. Удельный вес организаций, осуществляющих технологические инновации, в общем количестве обследованных организаций, процентов</t>
  </si>
  <si>
    <t>6. Доля инвестиций в основной капитал в валовом региональном продукте, процентов</t>
  </si>
  <si>
    <t>Объемы финансирования на отчетный год, в соответствии с лимитами бюджетных обязательств и средствами из внебюджетных источников                   (тыс. рублей)</t>
  </si>
  <si>
    <t>Задача подпрограммы - Преодоление последствий стихийных бедствий и происшествий техногенного характера</t>
  </si>
  <si>
    <t>Задача подпрограммы - Профилактика социального сиротства, поддержка материнства и детства</t>
  </si>
  <si>
    <t xml:space="preserve">Подготовка проектов межевания территорий
</t>
  </si>
  <si>
    <t>Фонд-оператор президентских грантов по развитию гражданского общества</t>
  </si>
  <si>
    <t>Субсидирование части затрат по оплате расходов за потребленную электроэнергию резидентам и управляющим компаниям индустриальных (промышленных) парков, являющихся субъектами МСП</t>
  </si>
  <si>
    <r>
      <t xml:space="preserve">Плановые объемы финансирования на отчетный год                                                                        </t>
    </r>
    <r>
      <rPr>
        <sz val="11"/>
        <rFont val="Times New Roman"/>
        <family val="1"/>
      </rPr>
      <t xml:space="preserve"> (тыс. рублей)</t>
    </r>
  </si>
  <si>
    <r>
      <t xml:space="preserve">Исполнено с начала года            </t>
    </r>
    <r>
      <rPr>
        <sz val="11"/>
        <rFont val="Times New Roman"/>
        <family val="1"/>
      </rPr>
      <t xml:space="preserve">  ( тыс. рублей)</t>
    </r>
  </si>
  <si>
    <r>
      <t xml:space="preserve">Источник финансирования            </t>
    </r>
    <r>
      <rPr>
        <sz val="11"/>
        <rFont val="Times New Roman"/>
        <family val="1"/>
      </rPr>
      <t xml:space="preserve">   </t>
    </r>
    <r>
      <rPr>
        <i/>
        <sz val="11"/>
        <rFont val="Times New Roman"/>
        <family val="1"/>
      </rPr>
      <t xml:space="preserve"> (в том числе бюджет Российской Федерации, бюджет Республики Татарстан, местный бюджет, внебюджетные источники)</t>
    </r>
  </si>
  <si>
    <t>№ п/п</t>
  </si>
  <si>
    <t>Итого по подпрограмме Поддержка социально-ориентированных некоммерческих организаций в Республике Татарстан на 2014-2024 годы</t>
  </si>
  <si>
    <t xml:space="preserve">Задача подпрограммы - Формирование условий для создания интеллектуальной собственности, обеспечения ее охраны, поддержания и защиты прав на нее
</t>
  </si>
  <si>
    <t>Выделение субсидии на реализацию проекта «Дни Франкофонии» в г.Казани</t>
  </si>
  <si>
    <t>Оказание информационно-консультационной поддержки СОНКО в реализации проектов в сфере культуры и искусства</t>
  </si>
  <si>
    <t>Значение индикатора</t>
  </si>
  <si>
    <t>План</t>
  </si>
  <si>
    <t>Факт</t>
  </si>
  <si>
    <t xml:space="preserve">Процент выполнения </t>
  </si>
  <si>
    <t>Проведение конкурса лучших практик наставничества среди предприятий-участников национального проекта</t>
  </si>
  <si>
    <t>Проведение  обучения сотрудников предприятий-участников национального проекта под региональным управлением (совместно с экспертами РЦК РТ) или самостоятельно посредством специализированных тренингов, тестирований, программ обучения, направленных на повышение производительности труда</t>
  </si>
  <si>
    <t xml:space="preserve">Проведение замеров удовлетворенности предприятий работой экспертов АНО «ФЦК» / РЦК РТ </t>
  </si>
  <si>
    <t>Мониторинг реализации мероприятий национального проекта на самостоятельных предприятиях-участниках национального проекта</t>
  </si>
  <si>
    <t>Предоставление информационно-консультационной поддержки СОНКО при реализации проектов в области охраны окружающей среды</t>
  </si>
  <si>
    <t>Поощрение и повышение квалификации журналистов, освещающих деятельность СОНКО РТ</t>
  </si>
  <si>
    <r>
      <t>Управляющей компанией ОЭЗ ППТ «Алабуга» в 2021 году заключено 9 соглашений с юридическими лицами об осуществлении  деятельности на территории ОЭЗ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с присвоением таким юридическим лицам статуса резидента особой экономической зоны в соответствии с Федеральным законом от 22 июля 2005 года    № 116-ФЗ "Об особых экономических зонах в Российской Федерации"</t>
    </r>
  </si>
  <si>
    <t>Победители конкурса  были определены 16 декабря 2020 года. Решением Президента Республики Татарстан согласовано выплата субсидий победителям 2020 года  в  2021 году (от 29.12.2020 № 63159-МР)</t>
  </si>
  <si>
    <t>7. Доля убыточных предприятий промышленности в общем количестве предприятий, закрепленных за Министерством промышленности, процентов</t>
  </si>
  <si>
    <t>8. Отношение среднемесячной заработной платы в промышленности к среднемесячной заработной плате в целом по Республике Татарстан, процентов</t>
  </si>
  <si>
    <t>9. Предельный срок подключения потребителей (до 150 квт) с даты поступления заявки на технологическое присоединение до даты подписания акта о технологическом присоединении, дни</t>
  </si>
  <si>
    <t>10. Доля поступивших заявок в государственную информационную систему «Народный контроль», которым присвоен статус «Решение принято», процентов</t>
  </si>
  <si>
    <t>3. Объем прямых иностранных инвестиций в расчете на одного жителя РТ, долларов США</t>
  </si>
  <si>
    <t>11. Обеспеченность населения площадью торговых объектов на 100 жителей, кв.м</t>
  </si>
  <si>
    <t>1.2.1.1.1.5</t>
  </si>
  <si>
    <t>1.2.1.1.3.1</t>
  </si>
  <si>
    <t>1.2.1.1.9.9</t>
  </si>
  <si>
    <t>1.6.1.1.1.1</t>
  </si>
  <si>
    <t>1.6.1.1.1.2</t>
  </si>
  <si>
    <t>1.6.1.1.1.3</t>
  </si>
  <si>
    <t>1.6.1.1.1.4</t>
  </si>
  <si>
    <t>1.6.1.1.1.5</t>
  </si>
  <si>
    <t>1.6.1.1.1.6</t>
  </si>
  <si>
    <t>1.6.1.1.1.7</t>
  </si>
  <si>
    <t>1.6.1.1.1.12</t>
  </si>
  <si>
    <t>1.6.1.1.1.13</t>
  </si>
  <si>
    <t>1.6.1.1.7.1</t>
  </si>
  <si>
    <t>1.7.1.1.1.1</t>
  </si>
  <si>
    <t>1.7.1.1.1.2</t>
  </si>
  <si>
    <t>1.7.1.1.1.3</t>
  </si>
  <si>
    <t>1.7.1.1.2</t>
  </si>
  <si>
    <t>1.7.1.1.2.1</t>
  </si>
  <si>
    <t>1.1.1.1.2</t>
  </si>
  <si>
    <t>1.1.1.1.2.1</t>
  </si>
  <si>
    <t>1.1.1.1.3.2</t>
  </si>
  <si>
    <t>1.1.1.1.3.3</t>
  </si>
  <si>
    <t>1.1.1.1.3.4</t>
  </si>
  <si>
    <t>1.1.1.1.3.5</t>
  </si>
  <si>
    <t>1.1.1.1.3.6</t>
  </si>
  <si>
    <t>1.1.1.1.3.7</t>
  </si>
  <si>
    <t>1.1.1.1.3.8</t>
  </si>
  <si>
    <t>1.1.1.1.3.9</t>
  </si>
  <si>
    <t>1.1.1.1.3.10</t>
  </si>
  <si>
    <t>1.1.1.1.3.11</t>
  </si>
  <si>
    <t>1.1.1.1.3.12</t>
  </si>
  <si>
    <t>1.1.1.1.3.13</t>
  </si>
  <si>
    <t>1.1.1.1.3.14</t>
  </si>
  <si>
    <t>1.1.1.1.6.2</t>
  </si>
  <si>
    <t>1.1.1.1.6.3</t>
  </si>
  <si>
    <t>1.1.1.1.6.4</t>
  </si>
  <si>
    <t>1.1.1.1.6.5</t>
  </si>
  <si>
    <t>1.3.1.1.1</t>
  </si>
  <si>
    <t>1.3.1.1.1.2</t>
  </si>
  <si>
    <t>1.3.1.1.1.1</t>
  </si>
  <si>
    <t>1.3.1.1.1.3</t>
  </si>
  <si>
    <t>1.3.1.1.1.4</t>
  </si>
  <si>
    <t>1.3.1.1.1.5</t>
  </si>
  <si>
    <t>1.3.1.1.1.6</t>
  </si>
  <si>
    <t>1.3.1.1.1.7</t>
  </si>
  <si>
    <t>1.3.1.1.1.8</t>
  </si>
  <si>
    <t>1.3.1.1.1.9</t>
  </si>
  <si>
    <t>1.3.1.1.1.10</t>
  </si>
  <si>
    <t>1.3.1.1.1.11</t>
  </si>
  <si>
    <t>1.3.1.1.1.12</t>
  </si>
  <si>
    <t>1.3.1.1.1.14</t>
  </si>
  <si>
    <t>1.3.1.1.1.15</t>
  </si>
  <si>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>1</t>
    </r>
  </si>
  <si>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10</t>
    </r>
  </si>
  <si>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4</t>
    </r>
  </si>
  <si>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100</t>
    </r>
  </si>
  <si>
    <t>&lt;8</t>
  </si>
  <si>
    <t>В целях достижения целевого значения национального проекта "Производительность труда" по привлечению предприятий в реализацию мероприятий данного проекта принято решение об увеличении круга информируемых предприятий</t>
  </si>
  <si>
    <t>Фактическое количество семинаров, совещаний и заседаний превышает плановое значение по причине необходимости привлечения предприятий в национальный проект "Производительность труда"</t>
  </si>
  <si>
    <t>Увеличение количества сертифицированных сотрудников обусловлено требованиями АНО "ФЦК"</t>
  </si>
  <si>
    <t>12. Доля убыточных предприятий в общем количестве предприятий в торговле, процентов</t>
  </si>
  <si>
    <t>13. Доля несырьевой продукции в общем объеме экспорта Республики Татарстан, процентов</t>
  </si>
  <si>
    <t>14. Индекс промышленного производства, процентов</t>
  </si>
  <si>
    <t>15. Предельное количество этапов (процедур), необходимых для технологического присоединения, дни</t>
  </si>
  <si>
    <t>16. Доля обрабатывающих производств в общем объеме промышленного производства, процентов</t>
  </si>
  <si>
    <t>17. Количество проведенных мероприятий, единиц</t>
  </si>
  <si>
    <t>18. Количество форумов и иных мероприятий, в которых принято участие, единиц</t>
  </si>
  <si>
    <t>19. Количество обучающих семинаров и тренингов, в которых приняли участие сотрудники АИР РТ, единиц</t>
  </si>
  <si>
    <t>20. Количество организованных визитов иностранных делегаций, единиц</t>
  </si>
  <si>
    <t>21. Количество участий в заседаниях ассоциации, единиц</t>
  </si>
  <si>
    <t>22. Количество обработанных статистических форм, единиц</t>
  </si>
  <si>
    <t>23. Количество проведенных мероприятий, единиц</t>
  </si>
  <si>
    <t>24. Количество тиражей, единиц</t>
  </si>
  <si>
    <t>25. Количество проведенных мероприятий, единиц</t>
  </si>
  <si>
    <t>26. Количество участников, человек</t>
  </si>
  <si>
    <t>27. Количество проектов, единиц</t>
  </si>
  <si>
    <t>28. Количество статистических отчетов, единиц</t>
  </si>
  <si>
    <t>29. Количество записей в Реестре, единиц</t>
  </si>
  <si>
    <t>30.Заключение управляющей компанией соглашений с юридическими лицами об осуществлении деятельности на территории особой экономической зоны с присвоением таким юридическим лицам статуса резидента особой экономической зоны в соответствии с Федеральным законом от 22 июля 2005 года    № 116-ФЗ "Об особых экономических зонах в Российской Федерации"</t>
  </si>
  <si>
    <t>31. Доля конкурентных закупок (количество участников более одного к общему количеству торгов), процентов</t>
  </si>
  <si>
    <t>32. Экономическая эффективность размещения заказов (отношение суммы экономии к сумме размещенных заказов), процентов</t>
  </si>
  <si>
    <t>33. Доля открытых аукционов в электронной форме в общем числе размещенных закупок, процентов</t>
  </si>
  <si>
    <t>34. Предоставление годового плана размещения заказов, процентов</t>
  </si>
  <si>
    <t>35. 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</t>
  </si>
  <si>
    <t>36. Снижение количества правонарушений, выявленных в ходе проверок, процентов</t>
  </si>
  <si>
    <t>37. Доля проверок, результаты которых признаны недействительными, процентов</t>
  </si>
  <si>
    <t>38. Доля муниципальных образований Республики Татарстан, по которым индекс изменения размера вносимой гражданами платы за коммунальные услуги с учетом принятых тарифных решений соответствует предельным (максимальным) индексам, установленным для муниципальных образований Республики Татарстан, процентов</t>
  </si>
  <si>
    <t>39. Доля нормативных правовых актов Государственного комитета Республики Татарстан по тарифам, признанных Верховным Судом Российской Федерации незаконными, в общем количестве принятых нормативных правовых актов Государственного комитета Республики Татарстан по тарифам, процентов</t>
  </si>
  <si>
    <t>40. Доля предупреждений в общем количестве административных наказаний (показатель В.3.2.9), процентов</t>
  </si>
  <si>
    <t>41. Доля правонарушений, в отношении которых приняты меры, направленные на их прекращение, от числа выявленных правонарушений (без учета правонарушений, устраненных до окончания контрольных мероприятий), процентов</t>
  </si>
  <si>
    <t>42. Отношение количества организаций, не выполнивших инвестиционные программы, ресурсы по которым заложены в тарифы на тепловую энергию предбазового периода, к количеству организаций, для которых проведены корректировки инвестиционных программ в базовом периоде или уменьшена необходимая валовая выручка на очередной период регулирования, процентов</t>
  </si>
  <si>
    <t>43. Доля информационных материалов, представленных в срок, от их общего числа, процентов</t>
  </si>
  <si>
    <t>44. Доля форм республиканского статистического наблюдения, включенных в систему электронной статистической отчетности, от общего числа форм (за исключением анкетных,%), процентов</t>
  </si>
  <si>
    <t>45. Доля социологических исследований, представленных в срок, от их общего числа, %, процентов</t>
  </si>
  <si>
    <t>46. Доля ТОС, которым представлена поддержка в виде субсидий на осуществление компенсационных выплат руководителям ТОС, от общего количества ТОС, процентов</t>
  </si>
  <si>
    <t>47. Количество проведенных конкурсов, единиц</t>
  </si>
  <si>
    <t>48. Количество социально-ориентированных некоммерческих организаций, которым оказана поддержка, единиц</t>
  </si>
  <si>
    <t>49. Количество некоммерческих организаций, зарегистрированных на территории Республики Татарстан за год, единиц</t>
  </si>
  <si>
    <t>50. Количество мероприятий в сфере толерантности отношений, единиц</t>
  </si>
  <si>
    <t>51. Количество публикаций, направленных на популяризацию деятельности некоммерческих организаций, единиц</t>
  </si>
  <si>
    <t>52. Количество тематических мероприятий, единиц</t>
  </si>
  <si>
    <t>53. Количество публикаций о мероприятиях, направленных на развитие межкультурного диалога, единиц</t>
  </si>
  <si>
    <t>54. Число участников «круглых столов» по актуальным вопросам Концепции «Татары и исламский мир», человек</t>
  </si>
  <si>
    <t>55. Количество участников  олимпиады по русскому языку, человек</t>
  </si>
  <si>
    <t>56. Количество стран-участников, единиц</t>
  </si>
  <si>
    <t>57. Численность мигрантов, направленных на курсы по подготовке к сдаче экзамена по русскому языку, истории России и основам законодательства РФ, вводные (ориентационные) курсы, человек</t>
  </si>
  <si>
    <t>58. Количество СОНКО, реализующих проекты в области охраны окружающей среды, получивших поддержку, единиц</t>
  </si>
  <si>
    <t>59. Количество активистов СОНКО - общественных инспекторов по охране природы Министерства экологии и природных ресурсов РТ, человек</t>
  </si>
  <si>
    <t>60. Количество экологически направленных СОНКО, получивших субсидии, единиц</t>
  </si>
  <si>
    <t>61. Количество консультаций, единиц</t>
  </si>
  <si>
    <t>62. Количество консультаций по инклюзивным программам, единиц</t>
  </si>
  <si>
    <t>63. Количество методических разработок, единиц</t>
  </si>
  <si>
    <t>64. Количество консультаций, мероприятий, единиц</t>
  </si>
  <si>
    <t>65. Количество детей, взятых под патронат, человек</t>
  </si>
  <si>
    <t>66. Количество консультационно-методических услуг, единиц</t>
  </si>
  <si>
    <t>67. Количество консультаций по профилактике семейного неблагополучия и сиротства, единиц</t>
  </si>
  <si>
    <t>68. Уровень готовности подразделений добровольной пожарной охраны к реагированию на пожары, процентов</t>
  </si>
  <si>
    <t>69. Количество юношей, вовлеченных в секции по пожарно-прикладному спорту, человек</t>
  </si>
  <si>
    <t>70. Количество проведенных соревнований по пожарно-прикладному спорту в Республике Татарстан, единиц</t>
  </si>
  <si>
    <t>71. Количество сотрудников, прошедших обучение, человек</t>
  </si>
  <si>
    <t>72. Количество проведенных консультаций в области защиты населения и территорий от чрезвычайных ситуаций, единиц</t>
  </si>
  <si>
    <t>73. Количество публикаций о деятельности СОНКО на официальном сайте, единиц</t>
  </si>
  <si>
    <t>74. Количество проведенных мероприятий, форумов, выставок, семинаров по направлению деятельности, единиц</t>
  </si>
  <si>
    <t>75. Количество подготовленных заявок на участие в конкурсах, единиц</t>
  </si>
  <si>
    <t>76. Количество участников мероприятий по популяризации здорового образа жизни, профилактике социально значимых заболеваний среди населения, человек</t>
  </si>
  <si>
    <t>77. Количество лиц, охваченных консультационной помощью, человек</t>
  </si>
  <si>
    <t>78. Количество обученных специалистов, человек</t>
  </si>
  <si>
    <t>79. Количество лиц, охваченных поддержкой, человек</t>
  </si>
  <si>
    <t>80. Количество консультаций СОНКО, участвующих в работе по противодействию наркомании и алкоголизму, единиц</t>
  </si>
  <si>
    <t>81. Количество молодежи, участвующей в акциях, человек</t>
  </si>
  <si>
    <t>82. Количество мероприятий, проведенных республиканскими творческими союзами, единиц</t>
  </si>
  <si>
    <t>83. Количество участников фестиваля татарской песни имени Р.Вагапова, человек</t>
  </si>
  <si>
    <t>84. Количество СОНКО, получивших субсидии  на проведение открытого фестиваля детского и молодежного творчества «Созвездие - Йолдызлык», единиц</t>
  </si>
  <si>
    <t>85. Количество переведенных авторов татарской литературы на русский, английский и другие языки, единиц</t>
  </si>
  <si>
    <t>86. Количество участников мероприятия «Дни Франкофонии» в г.Казани, человек</t>
  </si>
  <si>
    <t>87. Количество участников международного фестиваля еврейской музыки, человек</t>
  </si>
  <si>
    <t>88. Количество проведенных консультаций в реализации проектов в сфере культуры и искусства, единиц</t>
  </si>
  <si>
    <t>89. Количество участников совместных рабочих встреч СОНКО с представителями органов госудасрвтенной власти по вопросам взаимодействия в сфере культуры и искусства, человек</t>
  </si>
  <si>
    <t xml:space="preserve">Представлена оценка за 2021 год, так как данные Центрального Банка РФ по прямым иностранным инвестициям за 2021 год будут представлены не ранее 12 мая 2022 г. </t>
  </si>
  <si>
    <t>На основании ПКМ РТ № 256 пороговое значение по показателю "Доля обрабатывающих производств в общем объеме промышленного производства", процентов" составило 69,5 % (за 2021 год). Показатель был исполнен со значением 69,5 (100,0 %)</t>
  </si>
  <si>
    <t>Вместо 10  запланированных мероприятий проведено 4 (причина - коронавирусная инфекция). Проект ПКМ РТ "О внесении изменений в государственную программу "Экономическое развитие и инновационная экономика Республики Татарстан на 2014 - 2024 годы", утвержденной ПКМ РТ от 31.10.2013 № 823 "Об утверждении государственной программы "Экономическое развитие и инновационная экономика Республики Татарстан на 2014-2024 годы"   с соответствующими изменениями находится в Кабинете Министров Республики Татарстан</t>
  </si>
  <si>
    <t>[19,8]*</t>
  </si>
  <si>
    <t>[20,4]*</t>
  </si>
  <si>
    <r>
      <t xml:space="preserve">Плановое значение показателя определено ПКМ РТ от 25.03.2021 № 166 и составляет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4%. Нормативные правовые акты Госкомитета РТ по тарифам Верховным судом Российской Федерации не оспаривались. Соответственно фактическое значение показателя равно 0, что свидетельствует об исполнении запланированного значения показателя</t>
    </r>
  </si>
  <si>
    <r>
      <t xml:space="preserve">Плановое значение показателя определено ПКМ РТ от 25.03.2021 № 166 и составляет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100%. Доля предупреждений, вынесенных Госкомитетом РТ по тарифам, в общем количестве административных наказаний, составляет 3,7%, что свидетельствует об исполнении запланированного значения показателя</t>
    </r>
  </si>
  <si>
    <t>Индикатор включен с 2021 года. Плановое значение показателя 2022 года будет скорректировано. Превышение планового значения показателя в 2021 году обусловлено актуальностью темы повышения производительности труда</t>
  </si>
  <si>
    <r>
      <t xml:space="preserve">Плановое значение показателя определено ПКМ РТ от 25.03.2021 № 166 (ред. от 02.03.2022) "Об утверждении Государственного задания на управление исполнительным органам государственной власти Республики Татарстан, отдельным государственным учреждениям Республики Татарстан по индикаторам оценки качества жизни населения и эффективности их деятельности на 2021 - 2023 годы" (далее - ПКМ РТ от 25.03.2021 № 166) и составляет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>10%. Проверки, проведенные Госкомитетом РТ по тарифам, результаты которых признаны недействительными, отсутствуют. Соответственно фактическое значение показателя равно 0, что свидетельствует об исполнении запланированного значения показателя</t>
    </r>
  </si>
  <si>
    <t>[103%]*</t>
  </si>
  <si>
    <t>[100%]</t>
  </si>
  <si>
    <t>9.</t>
  </si>
  <si>
    <t>10.</t>
  </si>
  <si>
    <t>[4]</t>
  </si>
  <si>
    <t>90. Доля национальных фильмов в общем объеме показа фильмов в сети государственных кинотеатров, процентов</t>
  </si>
  <si>
    <t>91. Количество реализованных молодежных проектов в области кинематографии, единиц</t>
  </si>
  <si>
    <t>92. Количество грантополучателей, человек</t>
  </si>
  <si>
    <t>93. Количество СОНКО, получивших субсидии на поддержку студенческого самоуправления, единиц</t>
  </si>
  <si>
    <t>94. Количество СОНКО, получивших субсидии на проведение республиканского фестиваля детской, юношеской и молодежной прессы «Алтын калэм», единиц</t>
  </si>
  <si>
    <t xml:space="preserve">95. Количество участников региональных фестивалей творчества студентов с ограниченными возможностями здоровья, человек </t>
  </si>
  <si>
    <t>96. Количество СОНКО, получивших субсидии на организацию республиканских игр КВН РТ, единиц</t>
  </si>
  <si>
    <t>97. Количество проектов СОНКО, признанных победителями республиканского конкурса на получение грантов Кабинета Министров РТ, единиц</t>
  </si>
  <si>
    <t>98. Количество проектов СОНКО, признанных победителями республиканского конкурса социальных проектов «Общественная инициатива», единиц</t>
  </si>
  <si>
    <t>99. Количество СОНКО, получивших субсидии на реализацию проектов, единиц</t>
  </si>
  <si>
    <t>100. Количество мероприятий, направленных на информационное освещение деятельности СОНКО, единиц</t>
  </si>
  <si>
    <t>101. Количество оказанных консультаций, единиц</t>
  </si>
  <si>
    <t>102. Количество семинаров, единиц</t>
  </si>
  <si>
    <t>103. Функционирование интерактивной карты социально значимых проектов СОНКО, единиц</t>
  </si>
  <si>
    <t>104. Действующий Портал некоммерческих организаций РТ, единиц</t>
  </si>
  <si>
    <t xml:space="preserve">*На основании ПКМ РТ от 23.03.2022 № 256 "Об утверждении индикаторов оценки эффективности деятельности исполнительных органов государственной власти Республики Татарстан, отдельных государственных учреждений Республики Татарстан и качества жизни населения на 2022-2024 годы" (далее - ПКМ РТ № 256) пороговое значение по показателю "Доля инвестиций  в основной капитал в валовом региональном продукте, процентов" составило 19,8 % (за 2021 год). Показатель был исполнен со значением 20,4 (103,0%). В показатели  государственной программы "Экономическое развитие и инновационная экономика Республики Татарстан на 2014 - 2024 годы", утвержденной ПКМ РТ от 31.10.2013 № 823 (далее - ПКМ РТ от 31.10.2013 № 823), будут внесены соответствующие  изменения в части корректировки планового значения индикатора в ПКМ РТ от 31.10.2013 № 823 </t>
  </si>
  <si>
    <t>Плановое значение показателя устанавливалось, исходя из имеющихся ограничений, связанных с распространением коронавирусной инфекции. По мере адаптации к ограничениям, восстановления спроса на внутреннем и мировых рынках ситуация на предприятиях стабилизировалась, поэтому доля убыточных предприятий ниже запланированной.</t>
  </si>
  <si>
    <t>На основании ПКМ РТ № 256 (госзадание ИОГВ на 2021 год) пороговое значение по показателю "Доля несырьевой продукции в общем объеме экспорта Республики Татарстан", процентов" составило 65 % (за 2021 год). Показатель был исполнен со значением 67,7 (104,1%)</t>
  </si>
  <si>
    <t>Росстат разрабатывает официальную статистическую информацию о приросте высокопроизводительных рабочих мест по Российской Федерации, субъектам Российской Федерации ежегодно по полному кругу хозяйствующих субъектов (включая субъекты малого предпринимательства), в соответствии с п. 2.6.1. Федерального плана  статистических работ, утвержденного распоряжением Правительства РФ от 06.05.2008 № 671-р не ранее  апреля года следующего за отчетным годом</t>
  </si>
  <si>
    <t>105. Количество денежных премий, выделенных гражданам и СОНКО по решению конкурсной комиссии, единиц</t>
  </si>
  <si>
    <t>106. Действующие ресурсные центры НКО, единиц</t>
  </si>
  <si>
    <t>107. Количество СОНКО, получивших субсидии, из бюджета Спасского МР, единиц</t>
  </si>
  <si>
    <t>108. Количество денежных премий, единиц</t>
  </si>
  <si>
    <t>109. Количество СОНКО, получивших субсидии на реализацию проектов, направленных на развитие патриотического воспитания детей и молодежи, единиц</t>
  </si>
  <si>
    <t>110. Функционирование портала добровольческого движения, единиц</t>
  </si>
  <si>
    <t>111. Количество участников слета трудовых отрядов среди СОНКО, человек</t>
  </si>
  <si>
    <t>112. Количество участников студенческого поискового движения, человек</t>
  </si>
  <si>
    <t>113. Количество физкультурно-спортивных общественных организаций, получивших субсидии, единиц</t>
  </si>
  <si>
    <t>114. Количество физкультурно-спортивных общественных организаций, получивших субсидии на реализацию проектов, единиц</t>
  </si>
  <si>
    <t>115. Количество мероприятий  в сфере государственной регистрации и контроля за деятельностью НКО, единиц</t>
  </si>
  <si>
    <t>116. Количество проведенных консультаций в области защиты населения и территорий от чрезвычайных ситуаций, единиц</t>
  </si>
  <si>
    <t>117. Темп роста высокопроизводительных рабочих мест в общем количестве рабочих мест на предприятиях обрабатывающих отраслей промышленности Республики Татарстан, процентов, процентов</t>
  </si>
  <si>
    <t>118. Количество проинформированных предприятий, единиц</t>
  </si>
  <si>
    <t>119. Количество проведенных семинаров, совещаний, заседаний, единиц</t>
  </si>
  <si>
    <t>120. Количество посещений сайта ppt.tatarstan.ru, тысяч посещений в год</t>
  </si>
  <si>
    <t>121. Количество проведенных конкурсов, единиц в год</t>
  </si>
  <si>
    <t>122. Количество предприятий-участников, вовлеченных в национальный проект через получение адресной поддержки, единиц (нарастающим итогом)</t>
  </si>
  <si>
    <t>123. Количество предприятий-участников, внедряющих мероприятия национального проекта «Производительность труда» под региональным управлением (с региональными центрами компетенций – РЦК РТ), единиц (нарастающим итогом)</t>
  </si>
  <si>
    <t>124. Количество предприятий-участников, внедряющих мероприятия национального проекта «Производительность труда» самостоятельно, единиц (нарастающим итогом)</t>
  </si>
  <si>
    <t>125. Количество предприятий, создавших рабочие группы, единиц</t>
  </si>
  <si>
    <t>126. Количество предприятий, которым оказывается методическая поддержка, единиц</t>
  </si>
  <si>
    <t>127. Количество предприятий-участников национального проекта, на которых проведена диагностика, единиц в год</t>
  </si>
  <si>
    <t>128. Доля предприятий, которым оказана помощь в разработке программ повышения производительности труда, процентов от поступивших обращений</t>
  </si>
  <si>
    <t>129. Количество сотрудников предприятий и представителей региональных команд, прошедших обучение инструментам повышения производительности труда, человек (нарастающим итогом)</t>
  </si>
  <si>
    <t>130. Количество сотрудников предприятий, прошедших обучение инструментам повышения произ-водительности труда под региональным управлением (с РЦК РТ), человек (нарастающим итогом)</t>
  </si>
  <si>
    <t>131. Количество обученных сотрудников предприятий-участников в рамках реализации мероприятий по повышению производительности труда самостоятельно, а также органов исполнительной власти, человек (нарастающим итогом)</t>
  </si>
  <si>
    <t>132. Количеств представителей региональных команд, прошедших обучение инструментам повышения производительности труда, человек (нарастающим итогом)</t>
  </si>
  <si>
    <t>133. Количество руководителей, обученных по программе управленческих навыков для повышения производительности труда, тысяч человек (нарастающим итогом)</t>
  </si>
  <si>
    <t>134. Удовлетворенность предприятий работой региональных центров компетенций (доля предприятий, удовлетворенных работой названных центров), процентов</t>
  </si>
  <si>
    <t>135. Количество созданных потоков-образцов, единиц</t>
  </si>
  <si>
    <t>136. Создание и функционирование регионального центра компетенций в сфере производительности труда</t>
  </si>
  <si>
    <t>137. Количество региональных центров компетенций, созданных в субъектах Российской Федерации в целях распространения лучших практик производительности труда, условных единиц (нарастающим итогом)</t>
  </si>
  <si>
    <t>138. Количество экспертов РЦК РТ, прошедших аттестацию в АНО «ФЦК», нарастающим итогом, человек</t>
  </si>
  <si>
    <t xml:space="preserve">139. Количество отчетов РЦК РТ о достижении целевых показателей предприятиями-участниками национального проекта, единиц </t>
  </si>
  <si>
    <t>140. Количество предприятий-участников национального проекта, реализующих работы самостоятельно и / или  с привлеченными консультантами, которые попадают под мониторинг РЦК РТ, единиц (нарастающим итогом)</t>
  </si>
  <si>
    <t>141. Рост совокупной выручки организаций – участников Кластера от продаж продукции на внешнем рынке, в стоимостном выражении (по отношению к предыдущему году), процентов</t>
  </si>
  <si>
    <t>142. Рост количества запатентованных организациями – участниками Кластера результатов интеллектуальной деятельности, в том числе за рубежом (по отношению к предыдущему году), процентов</t>
  </si>
  <si>
    <t>143. Рост выработки на одного работника организаций – участника Кластера, в стоимостном выражении (по отношению к предыдущему году), процентов</t>
  </si>
  <si>
    <t>144. Рост объема отгруженной организациями – участниками Кластера инновационной продукции собственного производства, а также инновационных работ и услуг, выполненных собственными силами, в стоимостном выражении (по отношению к предыдущему году), процентов</t>
  </si>
  <si>
    <t xml:space="preserve">145. Количество предприятий, участвующих в создании систем управления правами на интеллектуальную собственность предприятий, единиц
</t>
  </si>
  <si>
    <t>146. Количество научно-технических, экономических и методических мероприятий, единиц</t>
  </si>
  <si>
    <t>147. Количество созданных патентно-лицензионных служб на предприятиях и центров поддержки технологий и инноваций, единиц</t>
  </si>
  <si>
    <t>148. Количество субъектов малого и среднего предпринимательства (включая индивидуальных предпринимателей) в расчете на 1 тыс. человек населения, единиц</t>
  </si>
  <si>
    <t>149. 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населения, процентов</t>
  </si>
  <si>
    <t>150.ИННОКАМ. Количество субъектов МСП, подавших заявку и допущенных к участию в закупках заказчиков, определенных Правительством Российской Федерации в соответствии с Федеральным законом от 18 июля 2011 года N 223-ФЗ «О закупках товаров, работ, услуг отдельными видами юридических лиц», в рамках мероприятий по «выращиванию» субъектов МСП, единиц</t>
  </si>
  <si>
    <t>151. Количество субъектов МСП, для которых разработаны и утверждены индивидуальные карты развития в рамках мероприятий по «выращиванию» субъектов МСП, единиц</t>
  </si>
  <si>
    <t>152. Увеличение количества застрахованных лиц, единиц</t>
  </si>
  <si>
    <t>153.ГКУ % ставка. Количество субъектов МСП, получивших государственную поддержку, единиц</t>
  </si>
  <si>
    <t>154.ГКУ Количество субъектов МСП, получивших государственную поддержку, единиц</t>
  </si>
  <si>
    <t>155. ГКУ Увеличение количества застрахованных лиц, единиц</t>
  </si>
  <si>
    <t>156. Общий суммарный доход самозанятых граждан в 2022 году, получивших государственную поддержку, облагаемый налогом на профессиональный доход из расчета на 1 единицу не менее 10 000,0 рубля дохода, млн.рублей</t>
  </si>
  <si>
    <t>157. Количество самозанятых граждан, получивших государственную поддержку, единиц</t>
  </si>
  <si>
    <t>158. Количество действующих микрозаймов, выданных МФО (нарастающим итогом), тыс. единиц</t>
  </si>
  <si>
    <t>159. Количество субъектов МСП, получателей поддержки, единиц</t>
  </si>
  <si>
    <t>160. Объем финансовой поддержки, оказанной субъектам МСП, при гарантийной поддержке РГО, миллиард рублей</t>
  </si>
  <si>
    <t>161. Объем финансовой поддержки, оказанной субъектам МСП, при гарантийной поддержке РГО, миллиард рублей</t>
  </si>
  <si>
    <t>162. Количество услуг, предоставленных субъектам малого и среднего предпринимательства, тыс.единиц</t>
  </si>
  <si>
    <t>163. Количество субъектов МСП, получивших комплексные услуги, тыс.единиц</t>
  </si>
  <si>
    <t>164. Количество субъектов МСП-экспортеров, заключивших экспортные контракты по результатам услуг ЦПЭ, единиц</t>
  </si>
  <si>
    <t>165. Количество субъектов МСП, получивших услуги ЦПЭ, единиц</t>
  </si>
  <si>
    <t>166. Количество уникальных социальных предприятий, включенных в реестр, в том числе получивших комплексные услуги и (или) финансовую поддержку в виде гранта, единиц</t>
  </si>
  <si>
    <t>167. Количество реализованных в 2022 году социальных проектов социальными предприятиями, получивших финансовую поддержку в виде гранта, единиц</t>
  </si>
  <si>
    <t>168. Увеличение штатной численности, указанной в копии действующего штатного расписания заявителя либо ином действующем документе, содержащем информацию о штатной численности, представленных при подаче заявки, из расчета не менее чем на одну единицу, единиц</t>
  </si>
  <si>
    <t>169. Количество уникальных граждан, желающих вести бизнес, начинающих и действующих предпринимателей, получивших услуги, тыс.единиц</t>
  </si>
  <si>
    <t>170. Количество самозанятых граждан, получивших поддержку, человек</t>
  </si>
  <si>
    <t>171. Количество самозанятых граждан, получивших услуги, в том числе прошедших программы обучения, тыс.человек</t>
  </si>
  <si>
    <t>172. Количество выходов / публикаций в онлайн- и офлайн- СМИ, единиц</t>
  </si>
  <si>
    <t>173.  Количество лиц, вовлеченных в реализацию мероприятий, человек</t>
  </si>
  <si>
    <t>174. Количество проведенных мероприятий, единиц</t>
  </si>
  <si>
    <t>175. Количество проведенных мероприятий, единиц</t>
  </si>
  <si>
    <t>176. Количество рынков товаров и услуг Республики Татарстан, исследуемых на наличие (отсутствие) административных барьеров и оценки состояния конкуренции субъектами предпринимательской деятельности, единиц</t>
  </si>
  <si>
    <t>178. Объем выданных займов управляющим компаниям и (или) резидентам на создание, модернизацию и (или) реконструкцию объектов коммунальной и дорожной инфраструктуры, зданий, строений, сооружений промышленных (индустриальных) парков, тыс рублей</t>
  </si>
  <si>
    <t>179.Увеличение штатной численности, человек</t>
  </si>
  <si>
    <t>180. Количество созданных рабочих мест, единиц</t>
  </si>
  <si>
    <t>181. Количество резидентов, единиц</t>
  </si>
  <si>
    <t>182. Совокупная выручка резидентов, млн рублей</t>
  </si>
  <si>
    <t>183. Количество созданных рабочих мест, единиц</t>
  </si>
  <si>
    <t>184. Совокупная добавленная стоимость, млн рублей</t>
  </si>
  <si>
    <t>185. Количество резидентов, единиц</t>
  </si>
  <si>
    <t>186. Количество резидентов, единиц</t>
  </si>
  <si>
    <t>187. Количество созданных рабочих мест, единиц</t>
  </si>
  <si>
    <t>188. Совокупная выручка резидентов,  миллиард рублей</t>
  </si>
  <si>
    <t>189. Совокупная добавленная стоимость, миллиард рублей</t>
  </si>
  <si>
    <t>190. Количество осуществленных выездных проверок строительного надзора в рамках создания, модернизации и (или) реконструкции объектов инфраструктуры индустриального парка ОЭЗ «Алабуга» (индустриальный парк «Алабуга-2»), единиц</t>
  </si>
  <si>
    <t xml:space="preserve">Срок подключения  потребителей (до 150 квт) с даты поступления заявки на технологическое присоединение до даты подписания акта о технологическом присоединенииснижен с 50 дней до 44 (на 13%) </t>
  </si>
  <si>
    <t>более запланиро-ванного значения</t>
  </si>
  <si>
    <t>Плановое значение показателя устанавливалось, исходя из имеющихся ограничений, связанных с распространением коронавирусной инфекции. По мере адаптации к ограничениям, восстановления спроса на внутреннем и мировых рынках, ситуация на предприятиях стабилизировалась, поэтому доля убыточных предприятий меньше запланированной</t>
  </si>
  <si>
    <t>Отмечено превышение фактического количества этапов (процедур), необходимых для технологического подключения, на 0,3 дня, или на 7%. Соответствующие пояснения Минпромом РТ не предоставлены</t>
  </si>
  <si>
    <t>191. Количество субъектов МСП (включая индивидуальных предпринимателей) в расчете на 1 тыс. человек населения, единиц</t>
  </si>
  <si>
    <t>192. Доля среднесписочной численности работников (без внешних совместителей), занятых у субъектов МСП, в общей численности занятого населения, процентов</t>
  </si>
  <si>
    <t>193. Общ. Годовой объем закупок товаров, работ, услуг, осуществляемых отдельными видами юридических лиц у субъектов МСП, в совокупном стоимостном объеме договоров, заключенных по результатам закупок, процентов, процентов</t>
  </si>
  <si>
    <t>194. Общ. Доля экспорта малых и средних предприятий в общем объеме экспорта Республики Татарстан, процентов, процентов</t>
  </si>
  <si>
    <t>195. Общ. в том числе годовой стоимостный объем договоров, заключенных с субъектами МСП по результатам закупок, участниками которых являются только субъекты МСП, процентов, процентов</t>
  </si>
  <si>
    <t>196. Общ. Оборот субъектов МСП в постоянных ценах по отношению к показателю 2014 года, процентов, процентов</t>
  </si>
  <si>
    <t>197. Общ. Оборот в расчете на одного работника субъекта МСП в постоянных ценах по отношению к показателю 2014 года, процентов, процентов</t>
  </si>
  <si>
    <t>198. Общ. Доля обрабатывающей промышленности в обороте МСП (без учета индивидуальных предпринимателей), процентов, процентов</t>
  </si>
  <si>
    <t>199. Общ. Доля средств, направляемая на реализацию мероприятий в сфере развития МСП в монопрофильных муниципальных образованиях, в общем объеме финансового обеспечения государственной поддержки МСП за счет средств федерального бюджета, процентов, процентов</t>
  </si>
  <si>
    <t>200.Уровень удовлетворенности заявителей Республики Татарстан качеством предоставления государтсвенных и муниципальных услуг, процентов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</si>
</sst>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0"/>
    <numFmt numFmtId="176" formatCode="0.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;[Red]#,##0"/>
    <numFmt numFmtId="184" formatCode="0.0%"/>
  </numFmts>
  <fonts count="34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u val="single"/>
      <sz val="11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176" fontId="22" fillId="0" borderId="11" xfId="0" applyNumberFormat="1" applyFont="1" applyFill="1" applyBorder="1" applyAlignment="1">
      <alignment horizontal="left" vertical="center" wrapText="1"/>
    </xf>
    <xf numFmtId="184" fontId="22" fillId="0" borderId="11" xfId="0" applyNumberFormat="1" applyFont="1" applyFill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 wrapText="1"/>
    </xf>
    <xf numFmtId="175" fontId="22" fillId="0" borderId="11" xfId="0" applyNumberFormat="1" applyFont="1" applyFill="1" applyBorder="1" applyAlignment="1">
      <alignment horizontal="right" vertical="top" wrapText="1"/>
    </xf>
    <xf numFmtId="9" fontId="22" fillId="0" borderId="11" xfId="0" applyNumberFormat="1" applyFont="1" applyFill="1" applyBorder="1" applyAlignment="1">
      <alignment horizontal="right" vertical="top" wrapText="1"/>
    </xf>
    <xf numFmtId="176" fontId="22" fillId="0" borderId="11" xfId="0" applyNumberFormat="1" applyFont="1" applyFill="1" applyBorder="1" applyAlignment="1">
      <alignment horizontal="right" vertical="center" wrapText="1"/>
    </xf>
    <xf numFmtId="2" fontId="22" fillId="0" borderId="11" xfId="0" applyNumberFormat="1" applyFont="1" applyFill="1" applyBorder="1" applyAlignment="1">
      <alignment horizontal="right" vertical="center" wrapText="1"/>
    </xf>
    <xf numFmtId="177" fontId="22" fillId="0" borderId="11" xfId="0" applyNumberFormat="1" applyFont="1" applyFill="1" applyBorder="1" applyAlignment="1">
      <alignment horizontal="right" vertical="top" wrapText="1"/>
    </xf>
    <xf numFmtId="177" fontId="22" fillId="0" borderId="11" xfId="0" applyNumberFormat="1" applyFont="1" applyFill="1" applyBorder="1" applyAlignment="1">
      <alignment horizontal="right" vertical="center" wrapText="1"/>
    </xf>
    <xf numFmtId="175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182" fontId="22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184" fontId="21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7" fillId="24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8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justify" vertical="top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justify" vertical="center" wrapText="1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NumberFormat="1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top" wrapText="1"/>
    </xf>
    <xf numFmtId="9" fontId="21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right" vertical="top" wrapText="1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justify" vertical="center" wrapText="1"/>
    </xf>
    <xf numFmtId="49" fontId="21" fillId="0" borderId="15" xfId="0" applyNumberFormat="1" applyFont="1" applyFill="1" applyBorder="1" applyAlignment="1">
      <alignment horizontal="justify" vertical="top" wrapText="1"/>
    </xf>
    <xf numFmtId="0" fontId="22" fillId="0" borderId="11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justify" vertical="top" wrapText="1"/>
    </xf>
    <xf numFmtId="49" fontId="22" fillId="0" borderId="14" xfId="0" applyNumberFormat="1" applyFont="1" applyFill="1" applyBorder="1" applyAlignment="1">
      <alignment horizontal="justify" vertical="top" wrapText="1"/>
    </xf>
    <xf numFmtId="49" fontId="22" fillId="0" borderId="12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21" fillId="0" borderId="11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justify"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justify" vertical="center" wrapText="1"/>
    </xf>
    <xf numFmtId="176" fontId="22" fillId="0" borderId="12" xfId="0" applyNumberFormat="1" applyFont="1" applyFill="1" applyBorder="1" applyAlignment="1">
      <alignment horizontal="justify" vertical="center" wrapText="1"/>
    </xf>
    <xf numFmtId="0" fontId="22" fillId="0" borderId="14" xfId="0" applyNumberFormat="1" applyFont="1" applyFill="1" applyBorder="1" applyAlignment="1">
      <alignment horizontal="justify" vertical="top" wrapText="1"/>
    </xf>
    <xf numFmtId="0" fontId="22" fillId="0" borderId="12" xfId="0" applyNumberFormat="1" applyFont="1" applyFill="1" applyBorder="1" applyAlignment="1">
      <alignment horizontal="justify" vertical="top" wrapText="1"/>
    </xf>
    <xf numFmtId="0" fontId="21" fillId="0" borderId="14" xfId="0" applyNumberFormat="1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justify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176" fontId="22" fillId="0" borderId="14" xfId="0" applyNumberFormat="1" applyFont="1" applyFill="1" applyBorder="1" applyAlignment="1">
      <alignment horizontal="left" vertical="center" wrapText="1"/>
    </xf>
    <xf numFmtId="176" fontId="22" fillId="0" borderId="13" xfId="0" applyNumberFormat="1" applyFont="1" applyFill="1" applyBorder="1" applyAlignment="1">
      <alignment horizontal="left" vertical="center" wrapText="1"/>
    </xf>
    <xf numFmtId="176" fontId="22" fillId="0" borderId="12" xfId="0" applyNumberFormat="1" applyFont="1" applyFill="1" applyBorder="1" applyAlignment="1">
      <alignment horizontal="left" vertical="center" wrapText="1"/>
    </xf>
    <xf numFmtId="177" fontId="22" fillId="0" borderId="14" xfId="0" applyNumberFormat="1" applyFont="1" applyFill="1" applyBorder="1" applyAlignment="1">
      <alignment horizontal="center" vertical="center" wrapText="1"/>
    </xf>
    <xf numFmtId="177" fontId="22" fillId="0" borderId="13" xfId="0" applyNumberFormat="1" applyFont="1" applyFill="1" applyBorder="1" applyAlignment="1">
      <alignment horizontal="center" vertical="center" wrapText="1"/>
    </xf>
    <xf numFmtId="177" fontId="2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justify" vertical="center" wrapText="1"/>
    </xf>
    <xf numFmtId="49" fontId="21" fillId="0" borderId="19" xfId="0" applyNumberFormat="1" applyFont="1" applyFill="1" applyBorder="1" applyAlignment="1">
      <alignment horizontal="justify" vertical="center" wrapText="1"/>
    </xf>
    <xf numFmtId="49" fontId="21" fillId="0" borderId="20" xfId="0" applyNumberFormat="1" applyFont="1" applyFill="1" applyBorder="1" applyAlignment="1">
      <alignment horizontal="justify" vertical="center" wrapText="1"/>
    </xf>
    <xf numFmtId="49" fontId="21" fillId="0" borderId="21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22" xfId="0" applyNumberFormat="1" applyFont="1" applyFill="1" applyBorder="1" applyAlignment="1">
      <alignment horizontal="justify" vertical="center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1" fontId="21" fillId="0" borderId="15" xfId="0" applyNumberFormat="1" applyFont="1" applyFill="1" applyBorder="1" applyAlignment="1">
      <alignment horizontal="left" vertical="top" wrapText="1"/>
    </xf>
    <xf numFmtId="1" fontId="21" fillId="0" borderId="16" xfId="0" applyNumberFormat="1" applyFont="1" applyFill="1" applyBorder="1" applyAlignment="1">
      <alignment horizontal="left" vertical="top" wrapText="1"/>
    </xf>
    <xf numFmtId="1" fontId="21" fillId="0" borderId="17" xfId="0" applyNumberFormat="1" applyFont="1" applyFill="1" applyBorder="1" applyAlignment="1">
      <alignment horizontal="left" vertical="top" wrapText="1"/>
    </xf>
    <xf numFmtId="9" fontId="22" fillId="0" borderId="14" xfId="0" applyNumberFormat="1" applyFont="1" applyFill="1" applyBorder="1" applyAlignment="1">
      <alignment horizontal="center" vertical="center" wrapText="1"/>
    </xf>
    <xf numFmtId="9" fontId="2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justify" vertical="top" wrapText="1"/>
    </xf>
    <xf numFmtId="49" fontId="22" fillId="0" borderId="12" xfId="0" applyNumberFormat="1" applyFont="1" applyFill="1" applyBorder="1" applyAlignment="1">
      <alignment horizontal="justify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justify" vertical="top" wrapText="1"/>
    </xf>
    <xf numFmtId="49" fontId="22" fillId="0" borderId="12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184" fontId="22" fillId="0" borderId="14" xfId="0" applyNumberFormat="1" applyFont="1" applyFill="1" applyBorder="1" applyAlignment="1">
      <alignment horizontal="center" vertical="center" wrapText="1"/>
    </xf>
    <xf numFmtId="184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justify" vertical="top" wrapText="1"/>
    </xf>
    <xf numFmtId="49" fontId="22" fillId="0" borderId="13" xfId="0" applyNumberFormat="1" applyFont="1" applyFill="1" applyBorder="1" applyAlignment="1">
      <alignment horizontal="justify" vertical="center" wrapText="1"/>
    </xf>
    <xf numFmtId="184" fontId="22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justify" vertical="top" wrapText="1"/>
    </xf>
    <xf numFmtId="175" fontId="31" fillId="0" borderId="11" xfId="0" applyNumberFormat="1" applyFont="1" applyFill="1" applyBorder="1" applyAlignment="1">
      <alignment horizontal="right" vertical="top" wrapText="1"/>
    </xf>
    <xf numFmtId="9" fontId="31" fillId="0" borderId="0" xfId="0" applyNumberFormat="1" applyFont="1" applyFill="1" applyBorder="1" applyAlignment="1">
      <alignment horizontal="right" vertical="top" wrapText="1"/>
    </xf>
    <xf numFmtId="175" fontId="31" fillId="0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S448"/>
  <sheetViews>
    <sheetView tabSelected="1" zoomScale="75" zoomScaleNormal="75" workbookViewId="0" topLeftCell="C341">
      <selection activeCell="I351" sqref="I351"/>
    </sheetView>
  </sheetViews>
  <sheetFormatPr defaultColWidth="9.140625" defaultRowHeight="15"/>
  <cols>
    <col min="1" max="1" width="12.7109375" style="4" customWidth="1"/>
    <col min="2" max="2" width="68.8515625" style="1" customWidth="1"/>
    <col min="3" max="3" width="18.8515625" style="1" customWidth="1"/>
    <col min="4" max="4" width="22.140625" style="14" customWidth="1"/>
    <col min="5" max="5" width="19.421875" style="14" customWidth="1"/>
    <col min="6" max="6" width="16.8515625" style="14" customWidth="1"/>
    <col min="7" max="7" width="12.8515625" style="1" customWidth="1"/>
    <col min="8" max="8" width="60.421875" style="1" customWidth="1"/>
    <col min="9" max="9" width="18.140625" style="14" customWidth="1"/>
    <col min="10" max="10" width="14.140625" style="14" customWidth="1"/>
    <col min="11" max="11" width="13.7109375" style="1" customWidth="1"/>
    <col min="12" max="12" width="51.421875" style="1" customWidth="1"/>
    <col min="13" max="13" width="39.00390625" style="1" customWidth="1"/>
    <col min="14" max="14" width="12.7109375" style="1" customWidth="1"/>
    <col min="15" max="16384" width="9.140625" style="1" customWidth="1"/>
  </cols>
  <sheetData>
    <row r="2" spans="1:3" ht="18">
      <c r="A2" s="2"/>
      <c r="B2" s="2"/>
      <c r="C2" s="2"/>
    </row>
    <row r="3" spans="1:12" ht="15" customHeight="1">
      <c r="A3" s="143" t="s">
        <v>366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6" ht="18">
      <c r="A4" s="3" t="s">
        <v>0</v>
      </c>
      <c r="F4" s="16"/>
    </row>
    <row r="5" spans="1:12" ht="18">
      <c r="A5" s="6"/>
      <c r="C5" s="7"/>
      <c r="D5" s="17"/>
      <c r="E5" s="15"/>
      <c r="F5" s="15"/>
      <c r="G5" s="7"/>
      <c r="H5" s="7"/>
      <c r="I5" s="15"/>
      <c r="J5" s="15"/>
      <c r="K5" s="7"/>
      <c r="L5" s="7"/>
    </row>
    <row r="6" spans="1:12" ht="27" customHeight="1">
      <c r="A6" s="135" t="s">
        <v>378</v>
      </c>
      <c r="B6" s="135" t="s">
        <v>11</v>
      </c>
      <c r="C6" s="135" t="s">
        <v>377</v>
      </c>
      <c r="D6" s="135" t="s">
        <v>375</v>
      </c>
      <c r="E6" s="135" t="s">
        <v>369</v>
      </c>
      <c r="F6" s="135" t="s">
        <v>376</v>
      </c>
      <c r="G6" s="135" t="s">
        <v>12</v>
      </c>
      <c r="H6" s="135" t="s">
        <v>10</v>
      </c>
      <c r="I6" s="139" t="s">
        <v>383</v>
      </c>
      <c r="J6" s="140"/>
      <c r="K6" s="141"/>
      <c r="L6" s="136" t="s">
        <v>13</v>
      </c>
    </row>
    <row r="7" spans="1:12" ht="37.5" customHeight="1">
      <c r="A7" s="135"/>
      <c r="B7" s="135"/>
      <c r="C7" s="135"/>
      <c r="D7" s="135"/>
      <c r="E7" s="135"/>
      <c r="F7" s="135"/>
      <c r="G7" s="135"/>
      <c r="H7" s="135"/>
      <c r="I7" s="135">
        <v>2021</v>
      </c>
      <c r="J7" s="135"/>
      <c r="K7" s="135" t="s">
        <v>386</v>
      </c>
      <c r="L7" s="137"/>
    </row>
    <row r="8" spans="1:12" ht="135" customHeight="1">
      <c r="A8" s="135"/>
      <c r="B8" s="135"/>
      <c r="C8" s="135"/>
      <c r="D8" s="135"/>
      <c r="E8" s="135"/>
      <c r="F8" s="135"/>
      <c r="G8" s="135"/>
      <c r="H8" s="135"/>
      <c r="I8" s="68" t="s">
        <v>384</v>
      </c>
      <c r="J8" s="68" t="s">
        <v>385</v>
      </c>
      <c r="K8" s="135"/>
      <c r="L8" s="138"/>
    </row>
    <row r="9" spans="1:12" s="5" customFormat="1" ht="15">
      <c r="A9" s="69" t="s">
        <v>5</v>
      </c>
      <c r="B9" s="18" t="s">
        <v>4</v>
      </c>
      <c r="C9" s="69" t="s">
        <v>3</v>
      </c>
      <c r="D9" s="69" t="s">
        <v>6</v>
      </c>
      <c r="E9" s="69" t="s">
        <v>7</v>
      </c>
      <c r="F9" s="69" t="s">
        <v>8</v>
      </c>
      <c r="G9" s="69" t="s">
        <v>9</v>
      </c>
      <c r="H9" s="69" t="s">
        <v>14</v>
      </c>
      <c r="I9" s="69" t="s">
        <v>550</v>
      </c>
      <c r="J9" s="69" t="s">
        <v>551</v>
      </c>
      <c r="K9" s="69" t="s">
        <v>2</v>
      </c>
      <c r="L9" s="69" t="s">
        <v>1</v>
      </c>
    </row>
    <row r="10" spans="1:12" ht="35.25" customHeight="1">
      <c r="A10" s="24" t="s">
        <v>15</v>
      </c>
      <c r="B10" s="102" t="s">
        <v>16</v>
      </c>
      <c r="C10" s="103"/>
      <c r="D10" s="103"/>
      <c r="E10" s="103"/>
      <c r="F10" s="103"/>
      <c r="G10" s="104"/>
      <c r="H10" s="59" t="s">
        <v>17</v>
      </c>
      <c r="I10" s="50">
        <v>103.9</v>
      </c>
      <c r="J10" s="50">
        <v>103.8</v>
      </c>
      <c r="K10" s="20">
        <f>J10/I10</f>
        <v>0.9990375360923964</v>
      </c>
      <c r="L10" s="19"/>
    </row>
    <row r="11" spans="1:12" ht="30">
      <c r="A11" s="24" t="s">
        <v>19</v>
      </c>
      <c r="B11" s="102" t="s">
        <v>20</v>
      </c>
      <c r="C11" s="103"/>
      <c r="D11" s="103"/>
      <c r="E11" s="103"/>
      <c r="F11" s="103"/>
      <c r="G11" s="104"/>
      <c r="H11" s="54" t="s">
        <v>21</v>
      </c>
      <c r="I11" s="38">
        <v>95</v>
      </c>
      <c r="J11" s="38">
        <v>103.8</v>
      </c>
      <c r="K11" s="23">
        <f>J11/I11</f>
        <v>1.0926315789473684</v>
      </c>
      <c r="L11" s="21"/>
    </row>
    <row r="12" spans="1:12" ht="26.25" customHeight="1">
      <c r="A12" s="24" t="s">
        <v>23</v>
      </c>
      <c r="B12" s="102" t="s">
        <v>24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2"/>
    </row>
    <row r="13" spans="1:19" ht="65.25" customHeight="1">
      <c r="A13" s="24" t="s">
        <v>25</v>
      </c>
      <c r="B13" s="102" t="s">
        <v>26</v>
      </c>
      <c r="C13" s="103"/>
      <c r="D13" s="103"/>
      <c r="E13" s="103"/>
      <c r="F13" s="103"/>
      <c r="G13" s="104"/>
      <c r="H13" s="45" t="s">
        <v>399</v>
      </c>
      <c r="I13" s="22">
        <v>110</v>
      </c>
      <c r="J13" s="22">
        <v>110</v>
      </c>
      <c r="K13" s="23">
        <f>J13/I13</f>
        <v>1</v>
      </c>
      <c r="L13" s="60" t="s">
        <v>539</v>
      </c>
      <c r="M13" s="48"/>
      <c r="N13" s="48"/>
      <c r="O13" s="48"/>
      <c r="P13" s="48"/>
      <c r="Q13" s="48"/>
      <c r="R13" s="48"/>
      <c r="S13" s="48"/>
    </row>
    <row r="14" spans="1:12" ht="39.75" customHeight="1">
      <c r="A14" s="24" t="s">
        <v>27</v>
      </c>
      <c r="B14" s="102" t="s">
        <v>28</v>
      </c>
      <c r="C14" s="103"/>
      <c r="D14" s="103"/>
      <c r="E14" s="103"/>
      <c r="F14" s="103"/>
      <c r="G14" s="104"/>
      <c r="H14" s="56" t="s">
        <v>29</v>
      </c>
      <c r="I14" s="22">
        <v>19.7</v>
      </c>
      <c r="J14" s="22">
        <v>19.7</v>
      </c>
      <c r="K14" s="23">
        <f>J14/I14</f>
        <v>1</v>
      </c>
      <c r="L14" s="21"/>
    </row>
    <row r="15" spans="1:12" ht="45" customHeight="1">
      <c r="A15" s="86" t="s">
        <v>30</v>
      </c>
      <c r="B15" s="83" t="s">
        <v>31</v>
      </c>
      <c r="C15" s="26" t="s">
        <v>311</v>
      </c>
      <c r="D15" s="22">
        <v>0</v>
      </c>
      <c r="E15" s="22">
        <v>11691</v>
      </c>
      <c r="F15" s="22">
        <v>11691</v>
      </c>
      <c r="G15" s="23">
        <f>F15/E15</f>
        <v>1</v>
      </c>
      <c r="H15" s="56" t="s">
        <v>367</v>
      </c>
      <c r="I15" s="22">
        <v>17.7</v>
      </c>
      <c r="J15" s="22">
        <v>17.7</v>
      </c>
      <c r="K15" s="23">
        <f>J15/I15</f>
        <v>1</v>
      </c>
      <c r="L15" s="21"/>
    </row>
    <row r="16" spans="1:12" ht="33.75" customHeight="1">
      <c r="A16" s="87" t="s">
        <v>30</v>
      </c>
      <c r="B16" s="84"/>
      <c r="C16" s="90" t="s">
        <v>32</v>
      </c>
      <c r="D16" s="22">
        <v>164121.9</v>
      </c>
      <c r="E16" s="22">
        <v>244385.1</v>
      </c>
      <c r="F16" s="22">
        <v>239384.5</v>
      </c>
      <c r="G16" s="23">
        <f>F16/E16</f>
        <v>0.9795380323923185</v>
      </c>
      <c r="H16" s="92" t="s">
        <v>368</v>
      </c>
      <c r="I16" s="28">
        <v>24.2</v>
      </c>
      <c r="J16" s="28">
        <v>20.37</v>
      </c>
      <c r="K16" s="23">
        <f>J16/I16</f>
        <v>0.8417355371900828</v>
      </c>
      <c r="L16" s="70"/>
    </row>
    <row r="17" spans="1:12" ht="270" customHeight="1">
      <c r="A17" s="88"/>
      <c r="B17" s="84"/>
      <c r="C17" s="91"/>
      <c r="D17" s="22"/>
      <c r="E17" s="22"/>
      <c r="F17" s="22"/>
      <c r="G17" s="27"/>
      <c r="H17" s="93"/>
      <c r="I17" s="28" t="s">
        <v>542</v>
      </c>
      <c r="J17" s="28" t="s">
        <v>543</v>
      </c>
      <c r="K17" s="28" t="s">
        <v>548</v>
      </c>
      <c r="L17" s="52" t="s">
        <v>568</v>
      </c>
    </row>
    <row r="18" spans="1:12" ht="27" customHeight="1">
      <c r="A18" s="89"/>
      <c r="B18" s="85"/>
      <c r="C18" s="29" t="s">
        <v>33</v>
      </c>
      <c r="D18" s="22">
        <f>D15+D16</f>
        <v>164121.9</v>
      </c>
      <c r="E18" s="22">
        <f>E15+E16</f>
        <v>256076.1</v>
      </c>
      <c r="F18" s="22">
        <f>F15+F16</f>
        <v>251075.5</v>
      </c>
      <c r="G18" s="23">
        <f>F18/E18</f>
        <v>0.9804722111903453</v>
      </c>
      <c r="H18" s="21"/>
      <c r="I18" s="28"/>
      <c r="J18" s="28"/>
      <c r="K18" s="23"/>
      <c r="L18" s="21"/>
    </row>
    <row r="19" spans="1:12" ht="20.25" customHeight="1">
      <c r="A19" s="24" t="s">
        <v>419</v>
      </c>
      <c r="B19" s="102" t="s">
        <v>35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ht="108" customHeight="1">
      <c r="A20" s="96" t="s">
        <v>420</v>
      </c>
      <c r="B20" s="101" t="s">
        <v>37</v>
      </c>
      <c r="C20" s="26" t="s">
        <v>32</v>
      </c>
      <c r="D20" s="22">
        <v>390261.7</v>
      </c>
      <c r="E20" s="22">
        <v>519635.4</v>
      </c>
      <c r="F20" s="22">
        <v>491787.05293</v>
      </c>
      <c r="G20" s="27">
        <f>F20/E20</f>
        <v>0.946407910103892</v>
      </c>
      <c r="H20" s="56" t="s">
        <v>395</v>
      </c>
      <c r="I20" s="22">
        <v>21.5</v>
      </c>
      <c r="J20" s="22">
        <v>6.9</v>
      </c>
      <c r="K20" s="23">
        <f aca="true" t="shared" si="0" ref="K20:K56">J20/I20</f>
        <v>0.32093023255813957</v>
      </c>
      <c r="L20" s="56" t="s">
        <v>569</v>
      </c>
    </row>
    <row r="21" spans="1:12" ht="45">
      <c r="A21" s="96" t="s">
        <v>36</v>
      </c>
      <c r="B21" s="101" t="s">
        <v>37</v>
      </c>
      <c r="C21" s="26"/>
      <c r="D21" s="32"/>
      <c r="E21" s="32"/>
      <c r="F21" s="32"/>
      <c r="G21" s="33"/>
      <c r="H21" s="56" t="s">
        <v>396</v>
      </c>
      <c r="I21" s="22">
        <v>113.7</v>
      </c>
      <c r="J21" s="22">
        <v>119.4</v>
      </c>
      <c r="K21" s="23">
        <f t="shared" si="0"/>
        <v>1.050131926121372</v>
      </c>
      <c r="L21" s="56"/>
    </row>
    <row r="22" spans="1:12" ht="81" customHeight="1">
      <c r="A22" s="96" t="s">
        <v>36</v>
      </c>
      <c r="B22" s="101" t="s">
        <v>37</v>
      </c>
      <c r="C22" s="26"/>
      <c r="D22" s="32"/>
      <c r="E22" s="32"/>
      <c r="F22" s="32"/>
      <c r="G22" s="33"/>
      <c r="H22" s="56" t="s">
        <v>397</v>
      </c>
      <c r="I22" s="62">
        <v>50</v>
      </c>
      <c r="J22" s="62">
        <v>43.67</v>
      </c>
      <c r="K22" s="23">
        <f t="shared" si="0"/>
        <v>0.8734000000000001</v>
      </c>
      <c r="L22" s="56" t="s">
        <v>657</v>
      </c>
    </row>
    <row r="23" spans="1:12" ht="45">
      <c r="A23" s="96" t="s">
        <v>36</v>
      </c>
      <c r="B23" s="101" t="s">
        <v>37</v>
      </c>
      <c r="C23" s="26"/>
      <c r="D23" s="32"/>
      <c r="E23" s="32"/>
      <c r="F23" s="32"/>
      <c r="G23" s="33"/>
      <c r="H23" s="56" t="s">
        <v>398</v>
      </c>
      <c r="I23" s="22">
        <v>50</v>
      </c>
      <c r="J23" s="22">
        <v>50</v>
      </c>
      <c r="K23" s="23">
        <f t="shared" si="0"/>
        <v>1</v>
      </c>
      <c r="L23" s="56"/>
    </row>
    <row r="24" spans="1:12" ht="39.75" customHeight="1">
      <c r="A24" s="96" t="s">
        <v>36</v>
      </c>
      <c r="B24" s="101" t="s">
        <v>37</v>
      </c>
      <c r="C24" s="26"/>
      <c r="D24" s="32"/>
      <c r="E24" s="32"/>
      <c r="F24" s="32"/>
      <c r="G24" s="33"/>
      <c r="H24" s="56" t="s">
        <v>400</v>
      </c>
      <c r="I24" s="22">
        <v>855</v>
      </c>
      <c r="J24" s="22">
        <v>887</v>
      </c>
      <c r="K24" s="23">
        <f t="shared" si="0"/>
        <v>1.0374269005847954</v>
      </c>
      <c r="L24" s="56"/>
    </row>
    <row r="25" spans="1:12" ht="111" customHeight="1">
      <c r="A25" s="96" t="s">
        <v>36</v>
      </c>
      <c r="B25" s="101" t="s">
        <v>37</v>
      </c>
      <c r="C25" s="26"/>
      <c r="D25" s="32"/>
      <c r="E25" s="32"/>
      <c r="F25" s="32"/>
      <c r="G25" s="33"/>
      <c r="H25" s="56" t="s">
        <v>461</v>
      </c>
      <c r="I25" s="22">
        <v>21.5</v>
      </c>
      <c r="J25" s="22">
        <v>13.8</v>
      </c>
      <c r="K25" s="23">
        <f t="shared" si="0"/>
        <v>0.6418604651162791</v>
      </c>
      <c r="L25" s="56" t="s">
        <v>659</v>
      </c>
    </row>
    <row r="26" spans="1:13" ht="90" customHeight="1">
      <c r="A26" s="96" t="s">
        <v>36</v>
      </c>
      <c r="B26" s="101" t="s">
        <v>37</v>
      </c>
      <c r="C26" s="26"/>
      <c r="D26" s="32"/>
      <c r="E26" s="32"/>
      <c r="F26" s="32"/>
      <c r="G26" s="33"/>
      <c r="H26" s="56" t="s">
        <v>462</v>
      </c>
      <c r="I26" s="22">
        <v>75</v>
      </c>
      <c r="J26" s="22">
        <v>67.7</v>
      </c>
      <c r="K26" s="23">
        <f t="shared" si="0"/>
        <v>0.9026666666666667</v>
      </c>
      <c r="L26" s="52" t="s">
        <v>570</v>
      </c>
      <c r="M26" s="57"/>
    </row>
    <row r="27" spans="1:12" ht="29.25" customHeight="1">
      <c r="A27" s="96" t="s">
        <v>36</v>
      </c>
      <c r="B27" s="101" t="s">
        <v>37</v>
      </c>
      <c r="C27" s="26"/>
      <c r="D27" s="32"/>
      <c r="E27" s="32"/>
      <c r="F27" s="32"/>
      <c r="G27" s="33"/>
      <c r="H27" s="56" t="s">
        <v>463</v>
      </c>
      <c r="I27" s="22">
        <v>105.2</v>
      </c>
      <c r="J27" s="22">
        <v>108.5</v>
      </c>
      <c r="K27" s="23">
        <f t="shared" si="0"/>
        <v>1.0313688212927756</v>
      </c>
      <c r="L27" s="56"/>
    </row>
    <row r="28" spans="1:12" ht="78" customHeight="1">
      <c r="A28" s="96" t="s">
        <v>36</v>
      </c>
      <c r="B28" s="101" t="s">
        <v>37</v>
      </c>
      <c r="C28" s="26"/>
      <c r="D28" s="32"/>
      <c r="E28" s="32"/>
      <c r="F28" s="32"/>
      <c r="G28" s="33"/>
      <c r="H28" s="56" t="s">
        <v>464</v>
      </c>
      <c r="I28" s="22">
        <v>5</v>
      </c>
      <c r="J28" s="22">
        <v>5.33</v>
      </c>
      <c r="K28" s="23">
        <f t="shared" si="0"/>
        <v>1.066</v>
      </c>
      <c r="L28" s="56" t="s">
        <v>660</v>
      </c>
    </row>
    <row r="29" spans="1:12" ht="78.75" customHeight="1">
      <c r="A29" s="96"/>
      <c r="B29" s="101"/>
      <c r="C29" s="26" t="s">
        <v>33</v>
      </c>
      <c r="D29" s="22">
        <v>390261.7</v>
      </c>
      <c r="E29" s="22">
        <v>519635.4</v>
      </c>
      <c r="F29" s="22">
        <f>F20</f>
        <v>491787.05293</v>
      </c>
      <c r="G29" s="27">
        <f>F29/E29</f>
        <v>0.946407910103892</v>
      </c>
      <c r="H29" s="56" t="s">
        <v>465</v>
      </c>
      <c r="I29" s="22">
        <v>74</v>
      </c>
      <c r="J29" s="22">
        <v>69.5</v>
      </c>
      <c r="K29" s="23">
        <f>J29/I29</f>
        <v>0.9391891891891891</v>
      </c>
      <c r="L29" s="56" t="s">
        <v>540</v>
      </c>
    </row>
    <row r="30" spans="1:12" ht="24" customHeight="1">
      <c r="A30" s="24" t="s">
        <v>34</v>
      </c>
      <c r="B30" s="102" t="s">
        <v>39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3" ht="45">
      <c r="A31" s="96" t="s">
        <v>36</v>
      </c>
      <c r="B31" s="101" t="s">
        <v>41</v>
      </c>
      <c r="C31" s="26" t="s">
        <v>32</v>
      </c>
      <c r="D31" s="22">
        <v>2100</v>
      </c>
      <c r="E31" s="22">
        <v>2100</v>
      </c>
      <c r="F31" s="22">
        <v>2100</v>
      </c>
      <c r="G31" s="23">
        <f aca="true" t="shared" si="1" ref="G31:G38">F31/E31</f>
        <v>1</v>
      </c>
      <c r="H31" s="56" t="s">
        <v>466</v>
      </c>
      <c r="I31" s="62">
        <v>4</v>
      </c>
      <c r="J31" s="62">
        <v>4</v>
      </c>
      <c r="K31" s="23">
        <f t="shared" si="0"/>
        <v>1</v>
      </c>
      <c r="L31" s="21"/>
      <c r="M31" s="9"/>
    </row>
    <row r="32" spans="1:12" ht="15">
      <c r="A32" s="96" t="s">
        <v>40</v>
      </c>
      <c r="B32" s="101" t="s">
        <v>41</v>
      </c>
      <c r="C32" s="26" t="s">
        <v>33</v>
      </c>
      <c r="D32" s="22">
        <v>2100</v>
      </c>
      <c r="E32" s="22">
        <v>2100</v>
      </c>
      <c r="F32" s="22">
        <v>2100</v>
      </c>
      <c r="G32" s="23">
        <f t="shared" si="1"/>
        <v>1</v>
      </c>
      <c r="H32" s="56"/>
      <c r="I32" s="22"/>
      <c r="J32" s="22"/>
      <c r="K32" s="22"/>
      <c r="L32" s="21"/>
    </row>
    <row r="33" spans="1:12" ht="45">
      <c r="A33" s="96" t="s">
        <v>421</v>
      </c>
      <c r="B33" s="101" t="s">
        <v>43</v>
      </c>
      <c r="C33" s="26" t="s">
        <v>32</v>
      </c>
      <c r="D33" s="22">
        <v>2900</v>
      </c>
      <c r="E33" s="22">
        <v>57102.5</v>
      </c>
      <c r="F33" s="22">
        <v>59989.2</v>
      </c>
      <c r="G33" s="27">
        <f t="shared" si="1"/>
        <v>1.0505529530230724</v>
      </c>
      <c r="H33" s="56" t="s">
        <v>467</v>
      </c>
      <c r="I33" s="62">
        <v>40</v>
      </c>
      <c r="J33" s="62">
        <v>43</v>
      </c>
      <c r="K33" s="23">
        <f t="shared" si="0"/>
        <v>1.075</v>
      </c>
      <c r="L33" s="21"/>
    </row>
    <row r="34" spans="1:14" ht="15">
      <c r="A34" s="96" t="s">
        <v>42</v>
      </c>
      <c r="B34" s="101" t="s">
        <v>43</v>
      </c>
      <c r="C34" s="26" t="s">
        <v>33</v>
      </c>
      <c r="D34" s="22">
        <v>2900</v>
      </c>
      <c r="E34" s="22">
        <v>57102.5</v>
      </c>
      <c r="F34" s="22">
        <v>59989.2</v>
      </c>
      <c r="G34" s="27">
        <f t="shared" si="1"/>
        <v>1.0505529530230724</v>
      </c>
      <c r="H34" s="56"/>
      <c r="I34" s="22"/>
      <c r="J34" s="22"/>
      <c r="K34" s="22"/>
      <c r="L34" s="21"/>
      <c r="M34" s="10"/>
      <c r="N34" s="11"/>
    </row>
    <row r="35" spans="1:14" ht="45">
      <c r="A35" s="96" t="s">
        <v>422</v>
      </c>
      <c r="B35" s="101" t="s">
        <v>45</v>
      </c>
      <c r="C35" s="26" t="s">
        <v>32</v>
      </c>
      <c r="D35" s="22">
        <v>400</v>
      </c>
      <c r="E35" s="22">
        <v>400</v>
      </c>
      <c r="F35" s="22">
        <v>400</v>
      </c>
      <c r="G35" s="23">
        <f t="shared" si="1"/>
        <v>1</v>
      </c>
      <c r="H35" s="56" t="s">
        <v>468</v>
      </c>
      <c r="I35" s="62">
        <v>2</v>
      </c>
      <c r="J35" s="62">
        <v>2</v>
      </c>
      <c r="K35" s="23">
        <f t="shared" si="0"/>
        <v>1</v>
      </c>
      <c r="L35" s="21"/>
      <c r="M35" s="12"/>
      <c r="N35" s="13"/>
    </row>
    <row r="36" spans="1:12" ht="15">
      <c r="A36" s="96" t="s">
        <v>44</v>
      </c>
      <c r="B36" s="101" t="s">
        <v>45</v>
      </c>
      <c r="C36" s="26" t="s">
        <v>33</v>
      </c>
      <c r="D36" s="22">
        <v>400</v>
      </c>
      <c r="E36" s="22">
        <v>400</v>
      </c>
      <c r="F36" s="22">
        <v>400</v>
      </c>
      <c r="G36" s="23">
        <f t="shared" si="1"/>
        <v>1</v>
      </c>
      <c r="H36" s="56"/>
      <c r="I36" s="62"/>
      <c r="J36" s="62"/>
      <c r="K36" s="22"/>
      <c r="L36" s="21"/>
    </row>
    <row r="37" spans="1:12" ht="45">
      <c r="A37" s="96" t="s">
        <v>423</v>
      </c>
      <c r="B37" s="101" t="s">
        <v>47</v>
      </c>
      <c r="C37" s="26" t="s">
        <v>32</v>
      </c>
      <c r="D37" s="22">
        <v>2300</v>
      </c>
      <c r="E37" s="22">
        <v>2300</v>
      </c>
      <c r="F37" s="22">
        <v>116.2</v>
      </c>
      <c r="G37" s="27">
        <f t="shared" si="1"/>
        <v>0.050521739130434784</v>
      </c>
      <c r="H37" s="56" t="s">
        <v>469</v>
      </c>
      <c r="I37" s="62">
        <v>100</v>
      </c>
      <c r="J37" s="62">
        <v>117</v>
      </c>
      <c r="K37" s="23">
        <f t="shared" si="0"/>
        <v>1.17</v>
      </c>
      <c r="L37" s="21"/>
    </row>
    <row r="38" spans="1:12" ht="15">
      <c r="A38" s="96" t="s">
        <v>46</v>
      </c>
      <c r="B38" s="101" t="s">
        <v>47</v>
      </c>
      <c r="C38" s="26" t="s">
        <v>33</v>
      </c>
      <c r="D38" s="22">
        <v>2300</v>
      </c>
      <c r="E38" s="22">
        <v>2300</v>
      </c>
      <c r="F38" s="22">
        <v>116.2</v>
      </c>
      <c r="G38" s="27">
        <f t="shared" si="1"/>
        <v>0.050521739130434784</v>
      </c>
      <c r="H38" s="56"/>
      <c r="I38" s="62"/>
      <c r="J38" s="62"/>
      <c r="K38" s="22"/>
      <c r="L38" s="21"/>
    </row>
    <row r="39" spans="1:12" ht="45">
      <c r="A39" s="96" t="s">
        <v>424</v>
      </c>
      <c r="B39" s="101" t="s">
        <v>49</v>
      </c>
      <c r="C39" s="26" t="s">
        <v>32</v>
      </c>
      <c r="D39" s="22">
        <v>400</v>
      </c>
      <c r="E39" s="22">
        <v>400</v>
      </c>
      <c r="F39" s="22">
        <v>400</v>
      </c>
      <c r="G39" s="23">
        <f aca="true" t="shared" si="2" ref="G39:G59">F39/E39</f>
        <v>1</v>
      </c>
      <c r="H39" s="56" t="s">
        <v>470</v>
      </c>
      <c r="I39" s="62">
        <v>2</v>
      </c>
      <c r="J39" s="62">
        <v>2</v>
      </c>
      <c r="K39" s="23">
        <f t="shared" si="0"/>
        <v>1</v>
      </c>
      <c r="L39" s="21"/>
    </row>
    <row r="40" spans="1:14" ht="15">
      <c r="A40" s="96" t="s">
        <v>48</v>
      </c>
      <c r="B40" s="101" t="s">
        <v>49</v>
      </c>
      <c r="C40" s="26" t="s">
        <v>33</v>
      </c>
      <c r="D40" s="22">
        <v>400</v>
      </c>
      <c r="E40" s="22">
        <v>400</v>
      </c>
      <c r="F40" s="22">
        <v>400</v>
      </c>
      <c r="G40" s="23">
        <f t="shared" si="2"/>
        <v>1</v>
      </c>
      <c r="H40" s="56"/>
      <c r="I40" s="62"/>
      <c r="J40" s="62"/>
      <c r="K40" s="22"/>
      <c r="L40" s="21"/>
      <c r="N40" s="9"/>
    </row>
    <row r="41" spans="1:13" ht="45">
      <c r="A41" s="96" t="s">
        <v>425</v>
      </c>
      <c r="B41" s="101" t="s">
        <v>51</v>
      </c>
      <c r="C41" s="26" t="s">
        <v>32</v>
      </c>
      <c r="D41" s="22">
        <v>20200</v>
      </c>
      <c r="E41" s="22">
        <v>22390</v>
      </c>
      <c r="F41" s="22">
        <v>2220.3</v>
      </c>
      <c r="G41" s="27">
        <f t="shared" si="2"/>
        <v>0.09916480571683788</v>
      </c>
      <c r="H41" s="56" t="s">
        <v>471</v>
      </c>
      <c r="I41" s="62">
        <v>12</v>
      </c>
      <c r="J41" s="62">
        <v>12</v>
      </c>
      <c r="K41" s="23">
        <f t="shared" si="0"/>
        <v>1</v>
      </c>
      <c r="L41" s="21"/>
      <c r="M41" s="9"/>
    </row>
    <row r="42" spans="1:12" ht="15">
      <c r="A42" s="96" t="s">
        <v>50</v>
      </c>
      <c r="B42" s="101" t="s">
        <v>51</v>
      </c>
      <c r="C42" s="26" t="s">
        <v>33</v>
      </c>
      <c r="D42" s="22">
        <v>20200</v>
      </c>
      <c r="E42" s="22">
        <v>22390</v>
      </c>
      <c r="F42" s="22">
        <v>2220.3</v>
      </c>
      <c r="G42" s="27">
        <f t="shared" si="2"/>
        <v>0.09916480571683788</v>
      </c>
      <c r="H42" s="56"/>
      <c r="I42" s="22"/>
      <c r="J42" s="22"/>
      <c r="K42" s="22"/>
      <c r="L42" s="21"/>
    </row>
    <row r="43" spans="1:12" ht="183" customHeight="1">
      <c r="A43" s="96" t="s">
        <v>426</v>
      </c>
      <c r="B43" s="101" t="s">
        <v>53</v>
      </c>
      <c r="C43" s="90" t="s">
        <v>32</v>
      </c>
      <c r="D43" s="108">
        <v>12000</v>
      </c>
      <c r="E43" s="108">
        <v>39079.1</v>
      </c>
      <c r="F43" s="108">
        <v>37247.8</v>
      </c>
      <c r="G43" s="144">
        <f t="shared" si="2"/>
        <v>0.953138634206008</v>
      </c>
      <c r="H43" s="94" t="s">
        <v>472</v>
      </c>
      <c r="I43" s="78">
        <v>10</v>
      </c>
      <c r="J43" s="78">
        <v>4</v>
      </c>
      <c r="K43" s="61">
        <f t="shared" si="0"/>
        <v>0.4</v>
      </c>
      <c r="L43" s="94" t="s">
        <v>541</v>
      </c>
    </row>
    <row r="44" spans="1:12" ht="32.25" customHeight="1">
      <c r="A44" s="96"/>
      <c r="B44" s="101"/>
      <c r="C44" s="91"/>
      <c r="D44" s="110"/>
      <c r="E44" s="110"/>
      <c r="F44" s="110"/>
      <c r="G44" s="145"/>
      <c r="H44" s="95"/>
      <c r="I44" s="79" t="s">
        <v>552</v>
      </c>
      <c r="J44" s="79" t="s">
        <v>552</v>
      </c>
      <c r="K44" s="79" t="s">
        <v>549</v>
      </c>
      <c r="L44" s="149"/>
    </row>
    <row r="45" spans="1:12" ht="42.75" customHeight="1">
      <c r="A45" s="96" t="s">
        <v>52</v>
      </c>
      <c r="B45" s="101" t="s">
        <v>53</v>
      </c>
      <c r="C45" s="26" t="s">
        <v>33</v>
      </c>
      <c r="D45" s="22">
        <v>12000</v>
      </c>
      <c r="E45" s="22">
        <v>39079.1</v>
      </c>
      <c r="F45" s="22">
        <v>37248.8</v>
      </c>
      <c r="G45" s="27">
        <f t="shared" si="2"/>
        <v>0.9531642233316531</v>
      </c>
      <c r="H45" s="56"/>
      <c r="I45" s="22"/>
      <c r="J45" s="22"/>
      <c r="K45" s="22"/>
      <c r="L45" s="21"/>
    </row>
    <row r="46" spans="1:12" ht="49.5" customHeight="1">
      <c r="A46" s="96" t="s">
        <v>427</v>
      </c>
      <c r="B46" s="101" t="s">
        <v>55</v>
      </c>
      <c r="C46" s="26" t="s">
        <v>32</v>
      </c>
      <c r="D46" s="22">
        <v>6000</v>
      </c>
      <c r="E46" s="22">
        <v>6000</v>
      </c>
      <c r="F46" s="22">
        <v>6000</v>
      </c>
      <c r="G46" s="23">
        <f t="shared" si="2"/>
        <v>1</v>
      </c>
      <c r="H46" s="56" t="s">
        <v>473</v>
      </c>
      <c r="I46" s="62">
        <v>25</v>
      </c>
      <c r="J46" s="62">
        <v>25</v>
      </c>
      <c r="K46" s="23">
        <f t="shared" si="0"/>
        <v>1</v>
      </c>
      <c r="L46" s="21"/>
    </row>
    <row r="47" spans="1:12" ht="15">
      <c r="A47" s="96" t="s">
        <v>54</v>
      </c>
      <c r="B47" s="101" t="s">
        <v>55</v>
      </c>
      <c r="C47" s="26" t="s">
        <v>33</v>
      </c>
      <c r="D47" s="22">
        <v>6000</v>
      </c>
      <c r="E47" s="22">
        <v>6000</v>
      </c>
      <c r="F47" s="22">
        <v>6000</v>
      </c>
      <c r="G47" s="23">
        <f t="shared" si="2"/>
        <v>1</v>
      </c>
      <c r="H47" s="56"/>
      <c r="I47" s="62"/>
      <c r="J47" s="62"/>
      <c r="K47" s="22"/>
      <c r="L47" s="21"/>
    </row>
    <row r="48" spans="1:12" ht="45">
      <c r="A48" s="96" t="s">
        <v>428</v>
      </c>
      <c r="B48" s="101" t="s">
        <v>57</v>
      </c>
      <c r="C48" s="26" t="s">
        <v>32</v>
      </c>
      <c r="D48" s="22">
        <v>2000</v>
      </c>
      <c r="E48" s="22">
        <v>2000</v>
      </c>
      <c r="F48" s="22">
        <v>0</v>
      </c>
      <c r="G48" s="51" t="s">
        <v>22</v>
      </c>
      <c r="H48" s="56" t="s">
        <v>474</v>
      </c>
      <c r="I48" s="62">
        <v>1</v>
      </c>
      <c r="J48" s="62">
        <v>1</v>
      </c>
      <c r="K48" s="23">
        <f t="shared" si="0"/>
        <v>1</v>
      </c>
      <c r="L48" s="21"/>
    </row>
    <row r="49" spans="1:12" ht="15">
      <c r="A49" s="96" t="s">
        <v>56</v>
      </c>
      <c r="B49" s="101" t="s">
        <v>57</v>
      </c>
      <c r="C49" s="26" t="s">
        <v>33</v>
      </c>
      <c r="D49" s="22">
        <v>2000</v>
      </c>
      <c r="E49" s="22">
        <v>2000</v>
      </c>
      <c r="F49" s="22">
        <v>0</v>
      </c>
      <c r="G49" s="51" t="s">
        <v>22</v>
      </c>
      <c r="H49" s="56"/>
      <c r="I49" s="62"/>
      <c r="J49" s="62"/>
      <c r="K49" s="22"/>
      <c r="L49" s="21"/>
    </row>
    <row r="50" spans="1:12" ht="45">
      <c r="A50" s="96" t="s">
        <v>429</v>
      </c>
      <c r="B50" s="101" t="s">
        <v>59</v>
      </c>
      <c r="C50" s="26" t="s">
        <v>32</v>
      </c>
      <c r="D50" s="22">
        <v>300</v>
      </c>
      <c r="E50" s="22">
        <v>300</v>
      </c>
      <c r="F50" s="22">
        <v>165</v>
      </c>
      <c r="G50" s="23">
        <f t="shared" si="2"/>
        <v>0.55</v>
      </c>
      <c r="H50" s="56" t="s">
        <v>475</v>
      </c>
      <c r="I50" s="62">
        <v>300</v>
      </c>
      <c r="J50" s="62">
        <v>300</v>
      </c>
      <c r="K50" s="23">
        <f t="shared" si="0"/>
        <v>1</v>
      </c>
      <c r="L50" s="21"/>
    </row>
    <row r="51" spans="1:12" ht="15">
      <c r="A51" s="96" t="s">
        <v>58</v>
      </c>
      <c r="B51" s="101" t="s">
        <v>59</v>
      </c>
      <c r="C51" s="26" t="s">
        <v>33</v>
      </c>
      <c r="D51" s="22">
        <v>300</v>
      </c>
      <c r="E51" s="22">
        <v>300</v>
      </c>
      <c r="F51" s="22">
        <v>165</v>
      </c>
      <c r="G51" s="23">
        <f t="shared" si="2"/>
        <v>0.55</v>
      </c>
      <c r="H51" s="56"/>
      <c r="I51" s="63"/>
      <c r="J51" s="63"/>
      <c r="K51" s="34"/>
      <c r="L51" s="21"/>
    </row>
    <row r="52" spans="1:12" ht="45">
      <c r="A52" s="96" t="s">
        <v>430</v>
      </c>
      <c r="B52" s="101" t="s">
        <v>61</v>
      </c>
      <c r="C52" s="26" t="s">
        <v>32</v>
      </c>
      <c r="D52" s="22">
        <v>14809.63</v>
      </c>
      <c r="E52" s="22">
        <v>22479.8</v>
      </c>
      <c r="F52" s="22">
        <v>18568.7</v>
      </c>
      <c r="G52" s="27">
        <f t="shared" si="2"/>
        <v>0.8260171353837669</v>
      </c>
      <c r="H52" s="56" t="s">
        <v>476</v>
      </c>
      <c r="I52" s="62">
        <v>120</v>
      </c>
      <c r="J52" s="62">
        <v>140</v>
      </c>
      <c r="K52" s="23">
        <f t="shared" si="0"/>
        <v>1.1666666666666667</v>
      </c>
      <c r="L52" s="21"/>
    </row>
    <row r="53" spans="1:12" ht="15">
      <c r="A53" s="96" t="s">
        <v>60</v>
      </c>
      <c r="B53" s="101" t="s">
        <v>61</v>
      </c>
      <c r="C53" s="26" t="s">
        <v>33</v>
      </c>
      <c r="D53" s="22">
        <v>14809.63</v>
      </c>
      <c r="E53" s="22">
        <v>22479.8</v>
      </c>
      <c r="F53" s="22">
        <v>18568.7</v>
      </c>
      <c r="G53" s="27">
        <f t="shared" si="2"/>
        <v>0.8260171353837669</v>
      </c>
      <c r="H53" s="56"/>
      <c r="I53" s="62"/>
      <c r="J53" s="62"/>
      <c r="K53" s="22"/>
      <c r="L53" s="21"/>
    </row>
    <row r="54" spans="1:12" ht="45">
      <c r="A54" s="96" t="s">
        <v>431</v>
      </c>
      <c r="B54" s="101" t="s">
        <v>63</v>
      </c>
      <c r="C54" s="26" t="s">
        <v>32</v>
      </c>
      <c r="D54" s="22">
        <v>14809.63</v>
      </c>
      <c r="E54" s="22">
        <v>22479.8</v>
      </c>
      <c r="F54" s="22">
        <v>18568.7</v>
      </c>
      <c r="G54" s="27">
        <f t="shared" si="2"/>
        <v>0.8260171353837669</v>
      </c>
      <c r="H54" s="56" t="s">
        <v>477</v>
      </c>
      <c r="I54" s="62">
        <v>13</v>
      </c>
      <c r="J54" s="62">
        <v>13</v>
      </c>
      <c r="K54" s="23">
        <f t="shared" si="0"/>
        <v>1</v>
      </c>
      <c r="L54" s="21"/>
    </row>
    <row r="55" spans="1:12" ht="15">
      <c r="A55" s="96" t="s">
        <v>62</v>
      </c>
      <c r="B55" s="101" t="s">
        <v>63</v>
      </c>
      <c r="C55" s="26" t="s">
        <v>33</v>
      </c>
      <c r="D55" s="22">
        <v>14809.63</v>
      </c>
      <c r="E55" s="22">
        <v>22479.8</v>
      </c>
      <c r="F55" s="22">
        <v>18568.7</v>
      </c>
      <c r="G55" s="27">
        <f t="shared" si="2"/>
        <v>0.8260171353837669</v>
      </c>
      <c r="H55" s="56"/>
      <c r="I55" s="62"/>
      <c r="J55" s="62"/>
      <c r="K55" s="22"/>
      <c r="L55" s="21"/>
    </row>
    <row r="56" spans="1:12" ht="45">
      <c r="A56" s="96" t="s">
        <v>432</v>
      </c>
      <c r="B56" s="101" t="s">
        <v>65</v>
      </c>
      <c r="C56" s="26" t="s">
        <v>32</v>
      </c>
      <c r="D56" s="22">
        <v>14809.64</v>
      </c>
      <c r="E56" s="22">
        <v>22479.8</v>
      </c>
      <c r="F56" s="22">
        <v>18568.7</v>
      </c>
      <c r="G56" s="27">
        <f t="shared" si="2"/>
        <v>0.8260171353837669</v>
      </c>
      <c r="H56" s="56" t="s">
        <v>478</v>
      </c>
      <c r="I56" s="62">
        <v>9</v>
      </c>
      <c r="J56" s="62">
        <v>9</v>
      </c>
      <c r="K56" s="23">
        <f t="shared" si="0"/>
        <v>1</v>
      </c>
      <c r="L56" s="21"/>
    </row>
    <row r="57" spans="1:12" ht="15">
      <c r="A57" s="96" t="s">
        <v>64</v>
      </c>
      <c r="B57" s="101" t="s">
        <v>65</v>
      </c>
      <c r="C57" s="26" t="s">
        <v>33</v>
      </c>
      <c r="D57" s="22">
        <v>14809.64</v>
      </c>
      <c r="E57" s="22">
        <v>22479.8</v>
      </c>
      <c r="F57" s="22">
        <v>18568.7</v>
      </c>
      <c r="G57" s="27">
        <f t="shared" si="2"/>
        <v>0.8260171353837669</v>
      </c>
      <c r="H57" s="56"/>
      <c r="I57" s="22"/>
      <c r="J57" s="22"/>
      <c r="K57" s="22"/>
      <c r="L57" s="21"/>
    </row>
    <row r="58" spans="1:12" ht="59.25" customHeight="1">
      <c r="A58" s="86" t="s">
        <v>433</v>
      </c>
      <c r="B58" s="83" t="s">
        <v>66</v>
      </c>
      <c r="C58" s="26" t="s">
        <v>32</v>
      </c>
      <c r="D58" s="22">
        <v>63332.2</v>
      </c>
      <c r="E58" s="22">
        <v>63332.2</v>
      </c>
      <c r="F58" s="22">
        <v>63332.2</v>
      </c>
      <c r="G58" s="23">
        <f t="shared" si="2"/>
        <v>1</v>
      </c>
      <c r="H58" s="56"/>
      <c r="I58" s="22"/>
      <c r="J58" s="22"/>
      <c r="K58" s="23"/>
      <c r="L58" s="21"/>
    </row>
    <row r="59" spans="1:12" ht="126.75" customHeight="1">
      <c r="A59" s="130"/>
      <c r="B59" s="129"/>
      <c r="C59" s="26" t="s">
        <v>32</v>
      </c>
      <c r="D59" s="22">
        <v>67980.9</v>
      </c>
      <c r="E59" s="22">
        <v>64406.5</v>
      </c>
      <c r="F59" s="22">
        <v>64406.5</v>
      </c>
      <c r="G59" s="23">
        <f t="shared" si="2"/>
        <v>1</v>
      </c>
      <c r="H59" s="58" t="s">
        <v>479</v>
      </c>
      <c r="I59" s="62">
        <v>1</v>
      </c>
      <c r="J59" s="62">
        <v>9</v>
      </c>
      <c r="K59" s="23">
        <f>J59/I59</f>
        <v>9</v>
      </c>
      <c r="L59" s="71" t="s">
        <v>393</v>
      </c>
    </row>
    <row r="60" spans="1:12" ht="23.25" customHeight="1">
      <c r="A60" s="24" t="s">
        <v>38</v>
      </c>
      <c r="B60" s="102" t="s">
        <v>68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4"/>
    </row>
    <row r="61" spans="1:12" ht="45">
      <c r="A61" s="96" t="s">
        <v>40</v>
      </c>
      <c r="B61" s="101" t="s">
        <v>70</v>
      </c>
      <c r="C61" s="26" t="s">
        <v>32</v>
      </c>
      <c r="D61" s="22">
        <v>28604.2</v>
      </c>
      <c r="E61" s="22">
        <v>40806.94</v>
      </c>
      <c r="F61" s="22">
        <v>40075.37</v>
      </c>
      <c r="G61" s="27">
        <f>F61/E61</f>
        <v>0.982072412192632</v>
      </c>
      <c r="H61" s="56" t="s">
        <v>480</v>
      </c>
      <c r="I61" s="22">
        <v>73.16</v>
      </c>
      <c r="J61" s="22">
        <v>83.9</v>
      </c>
      <c r="K61" s="23">
        <f aca="true" t="shared" si="3" ref="K61:K73">J61/I61</f>
        <v>1.1468015308911974</v>
      </c>
      <c r="L61" s="21"/>
    </row>
    <row r="62" spans="1:12" ht="45">
      <c r="A62" s="96" t="s">
        <v>69</v>
      </c>
      <c r="B62" s="101" t="s">
        <v>70</v>
      </c>
      <c r="C62" s="26"/>
      <c r="D62" s="22"/>
      <c r="E62" s="22"/>
      <c r="F62" s="22"/>
      <c r="G62" s="22"/>
      <c r="H62" s="56" t="s">
        <v>481</v>
      </c>
      <c r="I62" s="22">
        <v>4</v>
      </c>
      <c r="J62" s="22">
        <v>5.2</v>
      </c>
      <c r="K62" s="23">
        <f t="shared" si="3"/>
        <v>1.3</v>
      </c>
      <c r="L62" s="21"/>
    </row>
    <row r="63" spans="1:12" ht="30">
      <c r="A63" s="96" t="s">
        <v>69</v>
      </c>
      <c r="B63" s="101" t="s">
        <v>70</v>
      </c>
      <c r="C63" s="26"/>
      <c r="D63" s="22"/>
      <c r="E63" s="22"/>
      <c r="F63" s="22"/>
      <c r="G63" s="22"/>
      <c r="H63" s="56" t="s">
        <v>482</v>
      </c>
      <c r="I63" s="22">
        <v>85</v>
      </c>
      <c r="J63" s="22">
        <v>96.9</v>
      </c>
      <c r="K63" s="23">
        <f t="shared" si="3"/>
        <v>1.1400000000000001</v>
      </c>
      <c r="L63" s="21"/>
    </row>
    <row r="64" spans="1:12" ht="30">
      <c r="A64" s="96" t="s">
        <v>69</v>
      </c>
      <c r="B64" s="101" t="s">
        <v>70</v>
      </c>
      <c r="C64" s="26" t="s">
        <v>33</v>
      </c>
      <c r="D64" s="22">
        <v>28604.2</v>
      </c>
      <c r="E64" s="22">
        <v>40806.9</v>
      </c>
      <c r="F64" s="22">
        <v>40075.37</v>
      </c>
      <c r="G64" s="27">
        <f>F64/E64</f>
        <v>0.9820733748459207</v>
      </c>
      <c r="H64" s="56" t="s">
        <v>483</v>
      </c>
      <c r="I64" s="22">
        <v>100</v>
      </c>
      <c r="J64" s="22">
        <v>100</v>
      </c>
      <c r="K64" s="23">
        <f t="shared" si="3"/>
        <v>1</v>
      </c>
      <c r="L64" s="21"/>
    </row>
    <row r="65" spans="1:12" ht="45">
      <c r="A65" s="18" t="s">
        <v>42</v>
      </c>
      <c r="B65" s="65" t="s">
        <v>71</v>
      </c>
      <c r="C65" s="26" t="s">
        <v>33</v>
      </c>
      <c r="D65" s="22">
        <v>0</v>
      </c>
      <c r="E65" s="22">
        <v>0</v>
      </c>
      <c r="F65" s="22">
        <v>0</v>
      </c>
      <c r="G65" s="22" t="s">
        <v>22</v>
      </c>
      <c r="H65" s="56" t="s">
        <v>484</v>
      </c>
      <c r="I65" s="53" t="s">
        <v>457</v>
      </c>
      <c r="J65" s="22">
        <v>0</v>
      </c>
      <c r="K65" s="23">
        <v>1</v>
      </c>
      <c r="L65" s="21"/>
    </row>
    <row r="66" spans="1:12" ht="14.25">
      <c r="A66" s="24" t="s">
        <v>67</v>
      </c>
      <c r="B66" s="102" t="s">
        <v>73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4"/>
    </row>
    <row r="67" spans="1:12" ht="45">
      <c r="A67" s="96" t="s">
        <v>69</v>
      </c>
      <c r="B67" s="101" t="s">
        <v>75</v>
      </c>
      <c r="C67" s="26" t="s">
        <v>32</v>
      </c>
      <c r="D67" s="22">
        <v>110058.5</v>
      </c>
      <c r="E67" s="22">
        <v>135329.28955</v>
      </c>
      <c r="F67" s="22">
        <v>135329.3</v>
      </c>
      <c r="G67" s="23">
        <f>F67/E67</f>
        <v>1.000000077219056</v>
      </c>
      <c r="H67" s="56" t="s">
        <v>485</v>
      </c>
      <c r="I67" s="22" t="s">
        <v>453</v>
      </c>
      <c r="J67" s="22">
        <v>7</v>
      </c>
      <c r="K67" s="23">
        <v>1</v>
      </c>
      <c r="L67" s="21"/>
    </row>
    <row r="68" spans="1:12" ht="225.75" customHeight="1">
      <c r="A68" s="96" t="s">
        <v>74</v>
      </c>
      <c r="B68" s="101" t="s">
        <v>75</v>
      </c>
      <c r="C68" s="26"/>
      <c r="D68" s="22"/>
      <c r="E68" s="22"/>
      <c r="F68" s="22"/>
      <c r="G68" s="22"/>
      <c r="H68" s="56" t="s">
        <v>486</v>
      </c>
      <c r="I68" s="22" t="s">
        <v>454</v>
      </c>
      <c r="J68" s="22">
        <v>0</v>
      </c>
      <c r="K68" s="23">
        <v>1</v>
      </c>
      <c r="L68" s="56" t="s">
        <v>547</v>
      </c>
    </row>
    <row r="69" spans="1:12" ht="105" customHeight="1">
      <c r="A69" s="96" t="s">
        <v>74</v>
      </c>
      <c r="B69" s="101" t="s">
        <v>75</v>
      </c>
      <c r="C69" s="26"/>
      <c r="D69" s="22"/>
      <c r="E69" s="22"/>
      <c r="F69" s="22"/>
      <c r="G69" s="22"/>
      <c r="H69" s="56" t="s">
        <v>487</v>
      </c>
      <c r="I69" s="22">
        <v>100</v>
      </c>
      <c r="J69" s="22">
        <v>100</v>
      </c>
      <c r="K69" s="23">
        <f t="shared" si="3"/>
        <v>1</v>
      </c>
      <c r="L69" s="54"/>
    </row>
    <row r="70" spans="1:12" ht="107.25" customHeight="1">
      <c r="A70" s="96" t="s">
        <v>74</v>
      </c>
      <c r="B70" s="101" t="s">
        <v>75</v>
      </c>
      <c r="C70" s="26"/>
      <c r="D70" s="22"/>
      <c r="E70" s="22"/>
      <c r="F70" s="22"/>
      <c r="G70" s="22"/>
      <c r="H70" s="56" t="s">
        <v>488</v>
      </c>
      <c r="I70" s="22" t="s">
        <v>455</v>
      </c>
      <c r="J70" s="22">
        <v>0</v>
      </c>
      <c r="K70" s="23">
        <v>1</v>
      </c>
      <c r="L70" s="56" t="s">
        <v>544</v>
      </c>
    </row>
    <row r="71" spans="1:12" ht="101.25" customHeight="1">
      <c r="A71" s="96" t="s">
        <v>74</v>
      </c>
      <c r="B71" s="101" t="s">
        <v>75</v>
      </c>
      <c r="C71" s="26"/>
      <c r="D71" s="22"/>
      <c r="E71" s="22"/>
      <c r="F71" s="22"/>
      <c r="G71" s="22"/>
      <c r="H71" s="56" t="s">
        <v>489</v>
      </c>
      <c r="I71" s="22" t="s">
        <v>456</v>
      </c>
      <c r="J71" s="22">
        <v>3.7</v>
      </c>
      <c r="K71" s="23">
        <v>1</v>
      </c>
      <c r="L71" s="56" t="s">
        <v>545</v>
      </c>
    </row>
    <row r="72" spans="1:12" ht="60">
      <c r="A72" s="96" t="s">
        <v>74</v>
      </c>
      <c r="B72" s="101" t="s">
        <v>75</v>
      </c>
      <c r="C72" s="26"/>
      <c r="D72" s="22"/>
      <c r="E72" s="22"/>
      <c r="F72" s="22"/>
      <c r="G72" s="22"/>
      <c r="H72" s="56" t="s">
        <v>490</v>
      </c>
      <c r="I72" s="22">
        <v>100</v>
      </c>
      <c r="J72" s="22">
        <v>100</v>
      </c>
      <c r="K72" s="23">
        <f t="shared" si="3"/>
        <v>1</v>
      </c>
      <c r="L72" s="21"/>
    </row>
    <row r="73" spans="1:12" ht="105">
      <c r="A73" s="96" t="s">
        <v>74</v>
      </c>
      <c r="B73" s="101" t="s">
        <v>75</v>
      </c>
      <c r="C73" s="26" t="s">
        <v>33</v>
      </c>
      <c r="D73" s="22">
        <v>110058.5</v>
      </c>
      <c r="E73" s="22">
        <v>135329.3</v>
      </c>
      <c r="F73" s="22">
        <v>135329.3</v>
      </c>
      <c r="G73" s="23">
        <f>F73/E73</f>
        <v>1</v>
      </c>
      <c r="H73" s="56" t="s">
        <v>491</v>
      </c>
      <c r="I73" s="22">
        <v>100</v>
      </c>
      <c r="J73" s="22">
        <v>100</v>
      </c>
      <c r="K73" s="23">
        <f t="shared" si="3"/>
        <v>1</v>
      </c>
      <c r="L73" s="21"/>
    </row>
    <row r="74" spans="1:12" ht="14.25">
      <c r="A74" s="24" t="s">
        <v>72</v>
      </c>
      <c r="B74" s="102" t="s">
        <v>77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4"/>
    </row>
    <row r="75" spans="1:12" ht="21" customHeight="1">
      <c r="A75" s="18" t="s">
        <v>74</v>
      </c>
      <c r="B75" s="25" t="s">
        <v>79</v>
      </c>
      <c r="C75" s="26"/>
      <c r="D75" s="32"/>
      <c r="E75" s="32"/>
      <c r="F75" s="32"/>
      <c r="G75" s="33"/>
      <c r="H75" s="21"/>
      <c r="I75" s="30"/>
      <c r="J75" s="30"/>
      <c r="K75" s="31"/>
      <c r="L75" s="21"/>
    </row>
    <row r="76" spans="1:12" ht="32.25" customHeight="1">
      <c r="A76" s="18" t="s">
        <v>434</v>
      </c>
      <c r="B76" s="65" t="s">
        <v>81</v>
      </c>
      <c r="C76" s="26"/>
      <c r="D76" s="35"/>
      <c r="E76" s="35"/>
      <c r="F76" s="35"/>
      <c r="G76" s="35"/>
      <c r="H76" s="21"/>
      <c r="I76" s="30"/>
      <c r="J76" s="30"/>
      <c r="K76" s="31"/>
      <c r="L76" s="21"/>
    </row>
    <row r="77" spans="1:12" ht="45">
      <c r="A77" s="18" t="s">
        <v>435</v>
      </c>
      <c r="B77" s="65" t="s">
        <v>83</v>
      </c>
      <c r="C77" s="26" t="s">
        <v>32</v>
      </c>
      <c r="D77" s="22">
        <v>0</v>
      </c>
      <c r="E77" s="22">
        <v>48034.92</v>
      </c>
      <c r="F77" s="22">
        <v>48034.92</v>
      </c>
      <c r="G77" s="23">
        <f>F77/E77</f>
        <v>1</v>
      </c>
      <c r="H77" s="21"/>
      <c r="I77" s="22"/>
      <c r="J77" s="22"/>
      <c r="K77" s="27"/>
      <c r="L77" s="22"/>
    </row>
    <row r="78" spans="1:12" ht="45">
      <c r="A78" s="18" t="s">
        <v>436</v>
      </c>
      <c r="B78" s="65" t="s">
        <v>372</v>
      </c>
      <c r="C78" s="26" t="s">
        <v>32</v>
      </c>
      <c r="D78" s="22">
        <v>0</v>
      </c>
      <c r="E78" s="22">
        <v>1627.25</v>
      </c>
      <c r="F78" s="22">
        <v>1627.25</v>
      </c>
      <c r="G78" s="23">
        <f>F78/E78</f>
        <v>1</v>
      </c>
      <c r="H78" s="21"/>
      <c r="I78" s="22"/>
      <c r="J78" s="22"/>
      <c r="K78" s="27"/>
      <c r="L78" s="22"/>
    </row>
    <row r="79" spans="1:12" ht="45">
      <c r="A79" s="18" t="s">
        <v>437</v>
      </c>
      <c r="B79" s="65" t="s">
        <v>84</v>
      </c>
      <c r="C79" s="26" t="s">
        <v>32</v>
      </c>
      <c r="D79" s="22">
        <v>0</v>
      </c>
      <c r="E79" s="22">
        <v>525.85</v>
      </c>
      <c r="F79" s="22">
        <v>0</v>
      </c>
      <c r="G79" s="23">
        <f>F79/E79</f>
        <v>0</v>
      </c>
      <c r="H79" s="21"/>
      <c r="I79" s="22"/>
      <c r="J79" s="22"/>
      <c r="K79" s="23"/>
      <c r="L79" s="21"/>
    </row>
    <row r="80" spans="1:12" ht="29.25" customHeight="1">
      <c r="A80" s="24" t="s">
        <v>76</v>
      </c>
      <c r="B80" s="102" t="s">
        <v>86</v>
      </c>
      <c r="C80" s="103"/>
      <c r="D80" s="103"/>
      <c r="E80" s="103"/>
      <c r="F80" s="103"/>
      <c r="G80" s="103"/>
      <c r="H80" s="103"/>
      <c r="I80" s="103"/>
      <c r="J80" s="103"/>
      <c r="K80" s="103"/>
      <c r="L80" s="104"/>
    </row>
    <row r="81" spans="1:12" ht="45">
      <c r="A81" s="96" t="s">
        <v>78</v>
      </c>
      <c r="B81" s="101" t="s">
        <v>88</v>
      </c>
      <c r="C81" s="26" t="s">
        <v>32</v>
      </c>
      <c r="D81" s="22">
        <v>0</v>
      </c>
      <c r="E81" s="22">
        <v>0</v>
      </c>
      <c r="F81" s="22">
        <v>0</v>
      </c>
      <c r="G81" s="22" t="s">
        <v>22</v>
      </c>
      <c r="H81" s="21" t="s">
        <v>492</v>
      </c>
      <c r="I81" s="22">
        <v>100</v>
      </c>
      <c r="J81" s="22">
        <v>100</v>
      </c>
      <c r="K81" s="23">
        <f>J81/I81</f>
        <v>1</v>
      </c>
      <c r="L81" s="21"/>
    </row>
    <row r="82" spans="1:12" ht="33" customHeight="1">
      <c r="A82" s="96" t="s">
        <v>87</v>
      </c>
      <c r="B82" s="101" t="s">
        <v>88</v>
      </c>
      <c r="C82" s="26" t="s">
        <v>33</v>
      </c>
      <c r="D82" s="22">
        <v>0</v>
      </c>
      <c r="E82" s="22">
        <v>0</v>
      </c>
      <c r="F82" s="22">
        <v>0</v>
      </c>
      <c r="G82" s="22" t="s">
        <v>22</v>
      </c>
      <c r="H82" s="21"/>
      <c r="I82" s="22"/>
      <c r="J82" s="22"/>
      <c r="K82" s="23"/>
      <c r="L82" s="21"/>
    </row>
    <row r="83" spans="1:12" ht="60">
      <c r="A83" s="96" t="s">
        <v>80</v>
      </c>
      <c r="B83" s="101" t="s">
        <v>90</v>
      </c>
      <c r="C83" s="26" t="s">
        <v>32</v>
      </c>
      <c r="D83" s="22">
        <v>0</v>
      </c>
      <c r="E83" s="22">
        <v>0</v>
      </c>
      <c r="F83" s="22">
        <v>0</v>
      </c>
      <c r="G83" s="22" t="s">
        <v>22</v>
      </c>
      <c r="H83" s="21" t="s">
        <v>493</v>
      </c>
      <c r="I83" s="22">
        <v>100</v>
      </c>
      <c r="J83" s="22">
        <v>100</v>
      </c>
      <c r="K83" s="23">
        <f>J83/I83</f>
        <v>1</v>
      </c>
      <c r="L83" s="21"/>
    </row>
    <row r="84" spans="1:12" ht="15">
      <c r="A84" s="96" t="s">
        <v>89</v>
      </c>
      <c r="B84" s="101" t="s">
        <v>90</v>
      </c>
      <c r="C84" s="26" t="s">
        <v>33</v>
      </c>
      <c r="D84" s="22">
        <v>0</v>
      </c>
      <c r="E84" s="22">
        <v>0</v>
      </c>
      <c r="F84" s="22">
        <v>0</v>
      </c>
      <c r="G84" s="22" t="s">
        <v>22</v>
      </c>
      <c r="H84" s="21"/>
      <c r="I84" s="22"/>
      <c r="J84" s="22"/>
      <c r="K84" s="22"/>
      <c r="L84" s="21"/>
    </row>
    <row r="85" spans="1:12" ht="45">
      <c r="A85" s="96" t="s">
        <v>82</v>
      </c>
      <c r="B85" s="101" t="s">
        <v>92</v>
      </c>
      <c r="C85" s="26" t="s">
        <v>32</v>
      </c>
      <c r="D85" s="22">
        <v>0</v>
      </c>
      <c r="E85" s="22">
        <v>0</v>
      </c>
      <c r="F85" s="22">
        <v>0</v>
      </c>
      <c r="G85" s="22" t="s">
        <v>22</v>
      </c>
      <c r="H85" s="21" t="s">
        <v>494</v>
      </c>
      <c r="I85" s="22">
        <v>100</v>
      </c>
      <c r="J85" s="22">
        <v>100</v>
      </c>
      <c r="K85" s="23">
        <f>J85/I85</f>
        <v>1</v>
      </c>
      <c r="L85" s="21"/>
    </row>
    <row r="86" spans="1:12" ht="15">
      <c r="A86" s="96" t="s">
        <v>91</v>
      </c>
      <c r="B86" s="101" t="s">
        <v>92</v>
      </c>
      <c r="C86" s="26" t="s">
        <v>33</v>
      </c>
      <c r="D86" s="22">
        <v>0</v>
      </c>
      <c r="E86" s="22">
        <v>0</v>
      </c>
      <c r="F86" s="22">
        <v>0</v>
      </c>
      <c r="G86" s="22" t="s">
        <v>22</v>
      </c>
      <c r="H86" s="21"/>
      <c r="I86" s="36"/>
      <c r="J86" s="36"/>
      <c r="K86" s="23"/>
      <c r="L86" s="21"/>
    </row>
    <row r="87" spans="1:12" ht="14.25">
      <c r="A87" s="24" t="s">
        <v>85</v>
      </c>
      <c r="B87" s="102" t="s">
        <v>93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4"/>
    </row>
    <row r="88" spans="1:12" ht="45">
      <c r="A88" s="96" t="s">
        <v>87</v>
      </c>
      <c r="B88" s="101" t="s">
        <v>95</v>
      </c>
      <c r="C88" s="26" t="s">
        <v>32</v>
      </c>
      <c r="D88" s="22">
        <v>69300</v>
      </c>
      <c r="E88" s="22">
        <v>69794.9</v>
      </c>
      <c r="F88" s="22">
        <v>69794.9</v>
      </c>
      <c r="G88" s="23">
        <f aca="true" t="shared" si="4" ref="G88:G94">F88/E88</f>
        <v>1</v>
      </c>
      <c r="H88" s="21" t="s">
        <v>495</v>
      </c>
      <c r="I88" s="22">
        <v>100</v>
      </c>
      <c r="J88" s="22">
        <v>100</v>
      </c>
      <c r="K88" s="23">
        <f>J88/I88</f>
        <v>1</v>
      </c>
      <c r="L88" s="37"/>
    </row>
    <row r="89" spans="1:12" ht="15">
      <c r="A89" s="96" t="s">
        <v>94</v>
      </c>
      <c r="B89" s="101" t="s">
        <v>95</v>
      </c>
      <c r="C89" s="26" t="s">
        <v>33</v>
      </c>
      <c r="D89" s="22">
        <v>69300</v>
      </c>
      <c r="E89" s="22">
        <v>69794.9</v>
      </c>
      <c r="F89" s="22">
        <v>69794.9</v>
      </c>
      <c r="G89" s="23">
        <f t="shared" si="4"/>
        <v>1</v>
      </c>
      <c r="H89" s="21"/>
      <c r="I89" s="22"/>
      <c r="J89" s="22"/>
      <c r="K89" s="22"/>
      <c r="L89" s="21"/>
    </row>
    <row r="90" spans="1:12" ht="45">
      <c r="A90" s="96" t="s">
        <v>89</v>
      </c>
      <c r="B90" s="101" t="s">
        <v>97</v>
      </c>
      <c r="C90" s="26" t="s">
        <v>32</v>
      </c>
      <c r="D90" s="22">
        <v>50000</v>
      </c>
      <c r="E90" s="22">
        <v>50000</v>
      </c>
      <c r="F90" s="22">
        <v>50000</v>
      </c>
      <c r="G90" s="23">
        <f t="shared" si="4"/>
        <v>1</v>
      </c>
      <c r="H90" s="45" t="s">
        <v>496</v>
      </c>
      <c r="I90" s="62">
        <v>1</v>
      </c>
      <c r="J90" s="62">
        <v>1</v>
      </c>
      <c r="K90" s="23">
        <f>J90/I90</f>
        <v>1</v>
      </c>
      <c r="L90" s="21"/>
    </row>
    <row r="91" spans="1:12" ht="15">
      <c r="A91" s="96" t="s">
        <v>96</v>
      </c>
      <c r="B91" s="101" t="s">
        <v>97</v>
      </c>
      <c r="C91" s="26" t="s">
        <v>33</v>
      </c>
      <c r="D91" s="22">
        <v>50000</v>
      </c>
      <c r="E91" s="22">
        <v>50000</v>
      </c>
      <c r="F91" s="22">
        <v>50000</v>
      </c>
      <c r="G91" s="23">
        <f t="shared" si="4"/>
        <v>1</v>
      </c>
      <c r="H91" s="21"/>
      <c r="I91" s="30"/>
      <c r="J91" s="30"/>
      <c r="K91" s="31"/>
      <c r="L91" s="21"/>
    </row>
    <row r="92" spans="1:12" ht="42.75">
      <c r="A92" s="96"/>
      <c r="B92" s="97" t="s">
        <v>98</v>
      </c>
      <c r="C92" s="29" t="s">
        <v>311</v>
      </c>
      <c r="D92" s="40">
        <v>0</v>
      </c>
      <c r="E92" s="40">
        <v>11691</v>
      </c>
      <c r="F92" s="40">
        <v>11691</v>
      </c>
      <c r="G92" s="61">
        <f t="shared" si="4"/>
        <v>1</v>
      </c>
      <c r="H92" s="21"/>
      <c r="I92" s="30"/>
      <c r="J92" s="30"/>
      <c r="K92" s="31"/>
      <c r="L92" s="21"/>
    </row>
    <row r="93" spans="1:12" ht="42.75">
      <c r="A93" s="96"/>
      <c r="B93" s="97" t="s">
        <v>98</v>
      </c>
      <c r="C93" s="29" t="s">
        <v>32</v>
      </c>
      <c r="D93" s="40">
        <f>D16+D20+D31+D33+D35+D37+D39+D41+D43+D46+D48+D50+D52+D54+D56+D58+D59+D61+D67+D88+D90+D77+D78+D79</f>
        <v>1036688.2999999999</v>
      </c>
      <c r="E93" s="40">
        <f>E16+E20+E31+E33+E35+E37+E39+E41+E43+E46+E48+E50+E52+E54+E56+E58+E59+E61+E67+E77+E78+E79+E88+E90</f>
        <v>1437389.34955</v>
      </c>
      <c r="F93" s="40">
        <f>F16+F20+F31+F33+F35+F37+F39+F41+F43+F46+F48+F50+F52+F54+F56+F58+F59+F61+F67+F77+F78+F79+F88+F90</f>
        <v>1368116.5929299998</v>
      </c>
      <c r="G93" s="41">
        <f t="shared" si="4"/>
        <v>0.9518065466105706</v>
      </c>
      <c r="H93" s="43"/>
      <c r="I93" s="30"/>
      <c r="J93" s="30"/>
      <c r="K93" s="31"/>
      <c r="L93" s="21"/>
    </row>
    <row r="94" spans="1:12" ht="19.5" customHeight="1">
      <c r="A94" s="96"/>
      <c r="B94" s="97" t="s">
        <v>98</v>
      </c>
      <c r="C94" s="29" t="s">
        <v>33</v>
      </c>
      <c r="D94" s="40">
        <f>D92+D93</f>
        <v>1036688.2999999999</v>
      </c>
      <c r="E94" s="40">
        <f>E92+E93</f>
        <v>1449080.34955</v>
      </c>
      <c r="F94" s="40">
        <f>F92+F93</f>
        <v>1379807.5929299998</v>
      </c>
      <c r="G94" s="41">
        <f t="shared" si="4"/>
        <v>0.9521953653974314</v>
      </c>
      <c r="H94" s="21"/>
      <c r="I94" s="30"/>
      <c r="J94" s="30"/>
      <c r="K94" s="31"/>
      <c r="L94" s="21"/>
    </row>
    <row r="95" spans="1:12" ht="20.25" customHeight="1">
      <c r="A95" s="24" t="s">
        <v>99</v>
      </c>
      <c r="B95" s="102" t="s">
        <v>100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4"/>
    </row>
    <row r="96" spans="1:12" ht="26.25" customHeight="1">
      <c r="A96" s="24" t="s">
        <v>101</v>
      </c>
      <c r="B96" s="102" t="s">
        <v>102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2"/>
    </row>
    <row r="97" spans="1:12" ht="36.75" customHeight="1">
      <c r="A97" s="113" t="s">
        <v>103</v>
      </c>
      <c r="B97" s="102" t="s">
        <v>104</v>
      </c>
      <c r="C97" s="103"/>
      <c r="D97" s="103"/>
      <c r="E97" s="103"/>
      <c r="F97" s="103"/>
      <c r="G97" s="104"/>
      <c r="H97" s="56" t="s">
        <v>497</v>
      </c>
      <c r="I97" s="62">
        <v>200</v>
      </c>
      <c r="J97" s="62">
        <v>324</v>
      </c>
      <c r="K97" s="23">
        <f aca="true" t="shared" si="5" ref="K97:K103">J97/I97</f>
        <v>1.62</v>
      </c>
      <c r="L97" s="37"/>
    </row>
    <row r="98" spans="1:12" ht="45">
      <c r="A98" s="113"/>
      <c r="B98" s="102" t="s">
        <v>104</v>
      </c>
      <c r="C98" s="103"/>
      <c r="D98" s="103"/>
      <c r="E98" s="103"/>
      <c r="F98" s="103"/>
      <c r="G98" s="104"/>
      <c r="H98" s="56" t="s">
        <v>498</v>
      </c>
      <c r="I98" s="62">
        <v>280</v>
      </c>
      <c r="J98" s="62">
        <v>332</v>
      </c>
      <c r="K98" s="23">
        <f t="shared" si="5"/>
        <v>1.1857142857142857</v>
      </c>
      <c r="L98" s="21"/>
    </row>
    <row r="99" spans="1:12" ht="24" customHeight="1">
      <c r="A99" s="24" t="s">
        <v>105</v>
      </c>
      <c r="B99" s="102" t="s">
        <v>106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4"/>
    </row>
    <row r="100" spans="1:12" ht="45">
      <c r="A100" s="96" t="s">
        <v>107</v>
      </c>
      <c r="B100" s="101" t="s">
        <v>108</v>
      </c>
      <c r="C100" s="26" t="s">
        <v>32</v>
      </c>
      <c r="D100" s="22">
        <v>2874.4</v>
      </c>
      <c r="E100" s="22">
        <v>2874.4</v>
      </c>
      <c r="F100" s="22">
        <v>2874.4</v>
      </c>
      <c r="G100" s="23">
        <f>F100/E100</f>
        <v>1</v>
      </c>
      <c r="H100" s="56" t="s">
        <v>499</v>
      </c>
      <c r="I100" s="64">
        <v>82</v>
      </c>
      <c r="J100" s="64">
        <v>82</v>
      </c>
      <c r="K100" s="23">
        <f t="shared" si="5"/>
        <v>1</v>
      </c>
      <c r="L100" s="21"/>
    </row>
    <row r="101" spans="1:12" ht="30">
      <c r="A101" s="96" t="s">
        <v>107</v>
      </c>
      <c r="B101" s="101" t="s">
        <v>108</v>
      </c>
      <c r="C101" s="26" t="s">
        <v>33</v>
      </c>
      <c r="D101" s="22">
        <v>2874.4</v>
      </c>
      <c r="E101" s="22">
        <v>2874.4</v>
      </c>
      <c r="F101" s="22">
        <v>2874.4</v>
      </c>
      <c r="G101" s="23">
        <f>F101/E101</f>
        <v>1</v>
      </c>
      <c r="H101" s="56" t="s">
        <v>500</v>
      </c>
      <c r="I101" s="64">
        <v>1150</v>
      </c>
      <c r="J101" s="64">
        <v>1150</v>
      </c>
      <c r="K101" s="23">
        <f t="shared" si="5"/>
        <v>1</v>
      </c>
      <c r="L101" s="21"/>
    </row>
    <row r="102" spans="1:12" ht="45">
      <c r="A102" s="96" t="s">
        <v>109</v>
      </c>
      <c r="B102" s="101" t="s">
        <v>110</v>
      </c>
      <c r="C102" s="26" t="s">
        <v>32</v>
      </c>
      <c r="D102" s="22">
        <v>8985</v>
      </c>
      <c r="E102" s="22">
        <v>8985</v>
      </c>
      <c r="F102" s="22">
        <v>8985</v>
      </c>
      <c r="G102" s="23">
        <f>F102/E102</f>
        <v>1</v>
      </c>
      <c r="H102" s="56" t="s">
        <v>501</v>
      </c>
      <c r="I102" s="64">
        <v>75</v>
      </c>
      <c r="J102" s="64">
        <v>75</v>
      </c>
      <c r="K102" s="23">
        <f t="shared" si="5"/>
        <v>1</v>
      </c>
      <c r="L102" s="21"/>
    </row>
    <row r="103" spans="1:12" ht="39" customHeight="1">
      <c r="A103" s="96" t="s">
        <v>109</v>
      </c>
      <c r="B103" s="101" t="s">
        <v>110</v>
      </c>
      <c r="C103" s="26" t="s">
        <v>33</v>
      </c>
      <c r="D103" s="22">
        <v>8985</v>
      </c>
      <c r="E103" s="22">
        <v>8985</v>
      </c>
      <c r="F103" s="22">
        <v>8985</v>
      </c>
      <c r="G103" s="23">
        <f>F103/E103</f>
        <v>1</v>
      </c>
      <c r="H103" s="56" t="s">
        <v>502</v>
      </c>
      <c r="I103" s="64">
        <v>450</v>
      </c>
      <c r="J103" s="64">
        <v>450</v>
      </c>
      <c r="K103" s="23">
        <f t="shared" si="5"/>
        <v>1</v>
      </c>
      <c r="L103" s="21"/>
    </row>
    <row r="104" spans="1:12" ht="45">
      <c r="A104" s="96" t="s">
        <v>111</v>
      </c>
      <c r="B104" s="101" t="s">
        <v>112</v>
      </c>
      <c r="C104" s="26" t="s">
        <v>32</v>
      </c>
      <c r="D104" s="22">
        <v>1200</v>
      </c>
      <c r="E104" s="22">
        <v>1200</v>
      </c>
      <c r="F104" s="22">
        <v>0</v>
      </c>
      <c r="G104" s="22" t="s">
        <v>22</v>
      </c>
      <c r="H104" s="56"/>
      <c r="I104" s="64"/>
      <c r="J104" s="64"/>
      <c r="K104" s="22"/>
      <c r="L104" s="21"/>
    </row>
    <row r="105" spans="1:12" ht="15">
      <c r="A105" s="96" t="s">
        <v>111</v>
      </c>
      <c r="B105" s="101" t="s">
        <v>112</v>
      </c>
      <c r="C105" s="26" t="s">
        <v>33</v>
      </c>
      <c r="D105" s="22">
        <v>1200</v>
      </c>
      <c r="E105" s="22">
        <v>1200</v>
      </c>
      <c r="F105" s="22">
        <v>0</v>
      </c>
      <c r="G105" s="22" t="s">
        <v>22</v>
      </c>
      <c r="H105" s="56"/>
      <c r="I105" s="64"/>
      <c r="J105" s="64"/>
      <c r="K105" s="23"/>
      <c r="L105" s="21"/>
    </row>
    <row r="106" spans="1:12" ht="45">
      <c r="A106" s="18" t="s">
        <v>113</v>
      </c>
      <c r="B106" s="65" t="s">
        <v>114</v>
      </c>
      <c r="C106" s="26" t="s">
        <v>33</v>
      </c>
      <c r="D106" s="22">
        <v>0</v>
      </c>
      <c r="E106" s="22">
        <v>0</v>
      </c>
      <c r="F106" s="22">
        <v>0</v>
      </c>
      <c r="G106" s="22" t="s">
        <v>22</v>
      </c>
      <c r="H106" s="56" t="s">
        <v>503</v>
      </c>
      <c r="I106" s="64">
        <v>300</v>
      </c>
      <c r="J106" s="64">
        <v>300</v>
      </c>
      <c r="K106" s="22" t="s">
        <v>18</v>
      </c>
      <c r="L106" s="21"/>
    </row>
    <row r="107" spans="1:12" ht="30">
      <c r="A107" s="96" t="s">
        <v>401</v>
      </c>
      <c r="B107" s="101" t="s">
        <v>116</v>
      </c>
      <c r="C107" s="26" t="s">
        <v>117</v>
      </c>
      <c r="D107" s="22">
        <v>40</v>
      </c>
      <c r="E107" s="22">
        <v>40</v>
      </c>
      <c r="F107" s="22">
        <v>40</v>
      </c>
      <c r="G107" s="23">
        <f>F107/E107</f>
        <v>1</v>
      </c>
      <c r="H107" s="56" t="s">
        <v>504</v>
      </c>
      <c r="I107" s="64">
        <v>70</v>
      </c>
      <c r="J107" s="64">
        <v>70</v>
      </c>
      <c r="K107" s="22" t="s">
        <v>18</v>
      </c>
      <c r="L107" s="21"/>
    </row>
    <row r="108" spans="1:12" ht="35.25" customHeight="1">
      <c r="A108" s="96" t="s">
        <v>115</v>
      </c>
      <c r="B108" s="101" t="s">
        <v>116</v>
      </c>
      <c r="C108" s="26" t="s">
        <v>33</v>
      </c>
      <c r="D108" s="22">
        <v>40</v>
      </c>
      <c r="E108" s="22">
        <v>40</v>
      </c>
      <c r="F108" s="22">
        <v>40</v>
      </c>
      <c r="G108" s="23">
        <f>F108/E108</f>
        <v>1</v>
      </c>
      <c r="H108" s="56"/>
      <c r="I108" s="64"/>
      <c r="J108" s="64"/>
      <c r="K108" s="23"/>
      <c r="L108" s="21"/>
    </row>
    <row r="109" spans="1:12" ht="20.25" customHeight="1">
      <c r="A109" s="96" t="s">
        <v>115</v>
      </c>
      <c r="B109" s="128" t="s">
        <v>120</v>
      </c>
      <c r="C109" s="26" t="s">
        <v>117</v>
      </c>
      <c r="D109" s="22">
        <v>300</v>
      </c>
      <c r="E109" s="22">
        <v>300</v>
      </c>
      <c r="F109" s="22">
        <v>300</v>
      </c>
      <c r="G109" s="23">
        <f>F109/E109</f>
        <v>1</v>
      </c>
      <c r="H109" s="56" t="s">
        <v>505</v>
      </c>
      <c r="I109" s="64">
        <v>20</v>
      </c>
      <c r="J109" s="64">
        <v>20</v>
      </c>
      <c r="K109" s="23">
        <f>J109/I109</f>
        <v>1</v>
      </c>
      <c r="L109" s="21"/>
    </row>
    <row r="110" spans="1:12" ht="20.25" customHeight="1">
      <c r="A110" s="96" t="s">
        <v>119</v>
      </c>
      <c r="B110" s="128" t="s">
        <v>120</v>
      </c>
      <c r="C110" s="26" t="s">
        <v>33</v>
      </c>
      <c r="D110" s="22">
        <v>300</v>
      </c>
      <c r="E110" s="22">
        <v>300</v>
      </c>
      <c r="F110" s="22">
        <v>300</v>
      </c>
      <c r="G110" s="23">
        <f>F110/E110</f>
        <v>1</v>
      </c>
      <c r="H110" s="56"/>
      <c r="I110" s="36"/>
      <c r="J110" s="36"/>
      <c r="K110" s="23"/>
      <c r="L110" s="21"/>
    </row>
    <row r="111" spans="1:12" ht="60">
      <c r="A111" s="18" t="s">
        <v>118</v>
      </c>
      <c r="B111" s="65" t="s">
        <v>121</v>
      </c>
      <c r="C111" s="26" t="s">
        <v>33</v>
      </c>
      <c r="D111" s="22">
        <v>0</v>
      </c>
      <c r="E111" s="22">
        <v>0</v>
      </c>
      <c r="F111" s="22">
        <v>0</v>
      </c>
      <c r="G111" s="22" t="s">
        <v>22</v>
      </c>
      <c r="H111" s="56" t="s">
        <v>506</v>
      </c>
      <c r="I111" s="62">
        <v>3050</v>
      </c>
      <c r="J111" s="62">
        <v>3100</v>
      </c>
      <c r="K111" s="23">
        <f>J111/I111</f>
        <v>1.0163934426229508</v>
      </c>
      <c r="L111" s="21"/>
    </row>
    <row r="112" spans="1:12" ht="24" customHeight="1">
      <c r="A112" s="24" t="s">
        <v>122</v>
      </c>
      <c r="B112" s="120" t="s">
        <v>123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</row>
    <row r="113" spans="1:12" ht="39" customHeight="1">
      <c r="A113" s="18" t="s">
        <v>124</v>
      </c>
      <c r="B113" s="65" t="s">
        <v>391</v>
      </c>
      <c r="C113" s="26" t="s">
        <v>33</v>
      </c>
      <c r="D113" s="22">
        <v>0</v>
      </c>
      <c r="E113" s="22">
        <v>0</v>
      </c>
      <c r="F113" s="22">
        <v>0</v>
      </c>
      <c r="G113" s="22" t="s">
        <v>22</v>
      </c>
      <c r="H113" s="56" t="s">
        <v>507</v>
      </c>
      <c r="I113" s="62">
        <v>30</v>
      </c>
      <c r="J113" s="62">
        <v>30</v>
      </c>
      <c r="K113" s="23">
        <f>J113/I113</f>
        <v>1</v>
      </c>
      <c r="L113" s="21"/>
    </row>
    <row r="114" spans="1:12" ht="75">
      <c r="A114" s="18" t="s">
        <v>125</v>
      </c>
      <c r="B114" s="65" t="s">
        <v>126</v>
      </c>
      <c r="C114" s="26" t="s">
        <v>33</v>
      </c>
      <c r="D114" s="22">
        <v>0</v>
      </c>
      <c r="E114" s="22">
        <v>0</v>
      </c>
      <c r="F114" s="22">
        <v>0</v>
      </c>
      <c r="G114" s="22" t="s">
        <v>22</v>
      </c>
      <c r="H114" s="56" t="s">
        <v>508</v>
      </c>
      <c r="I114" s="62">
        <v>18</v>
      </c>
      <c r="J114" s="62">
        <v>18</v>
      </c>
      <c r="K114" s="23">
        <f>J114/I114</f>
        <v>1</v>
      </c>
      <c r="L114" s="21"/>
    </row>
    <row r="115" spans="1:12" ht="45">
      <c r="A115" s="96" t="s">
        <v>127</v>
      </c>
      <c r="B115" s="101" t="s">
        <v>128</v>
      </c>
      <c r="C115" s="26" t="s">
        <v>32</v>
      </c>
      <c r="D115" s="22">
        <v>2000</v>
      </c>
      <c r="E115" s="22">
        <v>2000</v>
      </c>
      <c r="F115" s="22">
        <v>2000</v>
      </c>
      <c r="G115" s="23">
        <f>F115/E115</f>
        <v>1</v>
      </c>
      <c r="H115" s="56" t="s">
        <v>509</v>
      </c>
      <c r="I115" s="62">
        <v>7</v>
      </c>
      <c r="J115" s="62">
        <v>7</v>
      </c>
      <c r="K115" s="23">
        <f>J115/I115</f>
        <v>1</v>
      </c>
      <c r="L115" s="21"/>
    </row>
    <row r="116" spans="1:12" ht="15">
      <c r="A116" s="96" t="s">
        <v>127</v>
      </c>
      <c r="B116" s="101" t="s">
        <v>128</v>
      </c>
      <c r="C116" s="26" t="s">
        <v>33</v>
      </c>
      <c r="D116" s="22">
        <v>2000</v>
      </c>
      <c r="E116" s="22">
        <v>2000</v>
      </c>
      <c r="F116" s="22">
        <v>2000</v>
      </c>
      <c r="G116" s="23">
        <f>F116/E116</f>
        <v>1</v>
      </c>
      <c r="H116" s="21"/>
      <c r="I116" s="30"/>
      <c r="J116" s="30"/>
      <c r="K116" s="31"/>
      <c r="L116" s="21"/>
    </row>
    <row r="117" spans="1:12" ht="16.5" customHeight="1">
      <c r="A117" s="24" t="s">
        <v>129</v>
      </c>
      <c r="B117" s="120" t="s">
        <v>130</v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2"/>
    </row>
    <row r="118" spans="1:12" ht="63.75" customHeight="1">
      <c r="A118" s="18" t="s">
        <v>402</v>
      </c>
      <c r="B118" s="65" t="s">
        <v>132</v>
      </c>
      <c r="C118" s="26" t="s">
        <v>33</v>
      </c>
      <c r="D118" s="22">
        <v>0</v>
      </c>
      <c r="E118" s="22">
        <v>0</v>
      </c>
      <c r="F118" s="22">
        <v>0</v>
      </c>
      <c r="G118" s="22" t="s">
        <v>22</v>
      </c>
      <c r="H118" s="56" t="s">
        <v>510</v>
      </c>
      <c r="I118" s="62">
        <v>60</v>
      </c>
      <c r="J118" s="62">
        <v>60</v>
      </c>
      <c r="K118" s="23">
        <f>J118/I118</f>
        <v>1</v>
      </c>
      <c r="L118" s="21"/>
    </row>
    <row r="119" spans="1:12" ht="39.75" customHeight="1">
      <c r="A119" s="18" t="s">
        <v>131</v>
      </c>
      <c r="B119" s="65" t="s">
        <v>133</v>
      </c>
      <c r="C119" s="26" t="s">
        <v>33</v>
      </c>
      <c r="D119" s="22">
        <v>0</v>
      </c>
      <c r="E119" s="22">
        <v>0</v>
      </c>
      <c r="F119" s="22">
        <v>0</v>
      </c>
      <c r="G119" s="22" t="s">
        <v>22</v>
      </c>
      <c r="H119" s="56" t="s">
        <v>511</v>
      </c>
      <c r="I119" s="62">
        <v>30</v>
      </c>
      <c r="J119" s="62">
        <v>30</v>
      </c>
      <c r="K119" s="23">
        <f>J119/I119</f>
        <v>1</v>
      </c>
      <c r="L119" s="21"/>
    </row>
    <row r="120" spans="1:12" ht="23.25" customHeight="1">
      <c r="A120" s="24" t="s">
        <v>134</v>
      </c>
      <c r="B120" s="102" t="s">
        <v>371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4"/>
    </row>
    <row r="121" spans="1:12" ht="45">
      <c r="A121" s="18" t="s">
        <v>135</v>
      </c>
      <c r="B121" s="65" t="s">
        <v>136</v>
      </c>
      <c r="C121" s="26" t="s">
        <v>33</v>
      </c>
      <c r="D121" s="22">
        <v>0</v>
      </c>
      <c r="E121" s="22">
        <v>0</v>
      </c>
      <c r="F121" s="22">
        <v>0</v>
      </c>
      <c r="G121" s="22" t="s">
        <v>22</v>
      </c>
      <c r="H121" s="56" t="s">
        <v>512</v>
      </c>
      <c r="I121" s="62">
        <v>3</v>
      </c>
      <c r="J121" s="62">
        <v>10</v>
      </c>
      <c r="K121" s="23">
        <f aca="true" t="shared" si="6" ref="K121:K168">J121/I121</f>
        <v>3.3333333333333335</v>
      </c>
      <c r="L121" s="21"/>
    </row>
    <row r="122" spans="1:12" ht="15">
      <c r="A122" s="96" t="s">
        <v>137</v>
      </c>
      <c r="B122" s="101" t="s">
        <v>138</v>
      </c>
      <c r="C122" s="26"/>
      <c r="D122" s="22"/>
      <c r="E122" s="22"/>
      <c r="F122" s="22"/>
      <c r="G122" s="22"/>
      <c r="H122" s="56" t="s">
        <v>513</v>
      </c>
      <c r="I122" s="62">
        <v>107</v>
      </c>
      <c r="J122" s="62">
        <v>202</v>
      </c>
      <c r="K122" s="23">
        <f t="shared" si="6"/>
        <v>1.8878504672897196</v>
      </c>
      <c r="L122" s="21"/>
    </row>
    <row r="123" spans="1:12" ht="35.25" customHeight="1">
      <c r="A123" s="96" t="s">
        <v>137</v>
      </c>
      <c r="B123" s="101" t="s">
        <v>138</v>
      </c>
      <c r="C123" s="26" t="s">
        <v>33</v>
      </c>
      <c r="D123" s="22">
        <v>0</v>
      </c>
      <c r="E123" s="22">
        <v>0</v>
      </c>
      <c r="F123" s="22">
        <v>0</v>
      </c>
      <c r="G123" s="22" t="s">
        <v>22</v>
      </c>
      <c r="H123" s="56" t="s">
        <v>514</v>
      </c>
      <c r="I123" s="62">
        <v>29</v>
      </c>
      <c r="J123" s="62">
        <v>29</v>
      </c>
      <c r="K123" s="23">
        <f t="shared" si="6"/>
        <v>1</v>
      </c>
      <c r="L123" s="21"/>
    </row>
    <row r="124" spans="1:12" ht="42" customHeight="1">
      <c r="A124" s="18" t="s">
        <v>139</v>
      </c>
      <c r="B124" s="65" t="s">
        <v>140</v>
      </c>
      <c r="C124" s="26" t="s">
        <v>33</v>
      </c>
      <c r="D124" s="22">
        <v>0</v>
      </c>
      <c r="E124" s="22">
        <v>0</v>
      </c>
      <c r="F124" s="22">
        <v>0</v>
      </c>
      <c r="G124" s="22" t="s">
        <v>22</v>
      </c>
      <c r="H124" s="56" t="s">
        <v>515</v>
      </c>
      <c r="I124" s="62">
        <v>128</v>
      </c>
      <c r="J124" s="62">
        <v>170</v>
      </c>
      <c r="K124" s="23">
        <f t="shared" si="6"/>
        <v>1.328125</v>
      </c>
      <c r="L124" s="21"/>
    </row>
    <row r="125" spans="1:12" ht="60" customHeight="1">
      <c r="A125" s="18" t="s">
        <v>141</v>
      </c>
      <c r="B125" s="65" t="s">
        <v>142</v>
      </c>
      <c r="C125" s="26" t="s">
        <v>33</v>
      </c>
      <c r="D125" s="22">
        <v>0</v>
      </c>
      <c r="E125" s="22">
        <v>0</v>
      </c>
      <c r="F125" s="22">
        <v>0</v>
      </c>
      <c r="G125" s="22" t="s">
        <v>22</v>
      </c>
      <c r="H125" s="56" t="s">
        <v>516</v>
      </c>
      <c r="I125" s="62">
        <v>90</v>
      </c>
      <c r="J125" s="62">
        <v>90</v>
      </c>
      <c r="K125" s="23">
        <f t="shared" si="6"/>
        <v>1</v>
      </c>
      <c r="L125" s="21"/>
    </row>
    <row r="126" spans="1:12" ht="22.5" customHeight="1">
      <c r="A126" s="24" t="s">
        <v>143</v>
      </c>
      <c r="B126" s="102" t="s">
        <v>370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4"/>
    </row>
    <row r="127" spans="1:12" ht="30">
      <c r="A127" s="18" t="s">
        <v>144</v>
      </c>
      <c r="B127" s="65" t="s">
        <v>145</v>
      </c>
      <c r="C127" s="26" t="s">
        <v>33</v>
      </c>
      <c r="D127" s="22">
        <v>0</v>
      </c>
      <c r="E127" s="22">
        <v>0</v>
      </c>
      <c r="F127" s="22">
        <v>0</v>
      </c>
      <c r="G127" s="22" t="s">
        <v>22</v>
      </c>
      <c r="H127" s="21" t="s">
        <v>517</v>
      </c>
      <c r="I127" s="22">
        <v>100</v>
      </c>
      <c r="J127" s="22">
        <v>100</v>
      </c>
      <c r="K127" s="23">
        <f t="shared" si="6"/>
        <v>1</v>
      </c>
      <c r="L127" s="21"/>
    </row>
    <row r="128" spans="1:12" ht="30">
      <c r="A128" s="96" t="s">
        <v>146</v>
      </c>
      <c r="B128" s="101" t="s">
        <v>147</v>
      </c>
      <c r="C128" s="26"/>
      <c r="D128" s="22"/>
      <c r="E128" s="22"/>
      <c r="F128" s="22"/>
      <c r="G128" s="22"/>
      <c r="H128" s="21" t="s">
        <v>518</v>
      </c>
      <c r="I128" s="62">
        <v>570</v>
      </c>
      <c r="J128" s="62">
        <v>570</v>
      </c>
      <c r="K128" s="23">
        <f t="shared" si="6"/>
        <v>1</v>
      </c>
      <c r="L128" s="21"/>
    </row>
    <row r="129" spans="1:12" ht="30">
      <c r="A129" s="96" t="s">
        <v>146</v>
      </c>
      <c r="B129" s="101" t="s">
        <v>147</v>
      </c>
      <c r="C129" s="26" t="s">
        <v>33</v>
      </c>
      <c r="D129" s="22">
        <v>0</v>
      </c>
      <c r="E129" s="22">
        <v>0</v>
      </c>
      <c r="F129" s="22">
        <v>0</v>
      </c>
      <c r="G129" s="22" t="s">
        <v>22</v>
      </c>
      <c r="H129" s="21" t="s">
        <v>519</v>
      </c>
      <c r="I129" s="62">
        <v>8</v>
      </c>
      <c r="J129" s="62">
        <v>10</v>
      </c>
      <c r="K129" s="23">
        <f t="shared" si="6"/>
        <v>1.25</v>
      </c>
      <c r="L129" s="21"/>
    </row>
    <row r="130" spans="1:12" ht="15">
      <c r="A130" s="96" t="s">
        <v>148</v>
      </c>
      <c r="B130" s="101" t="s">
        <v>149</v>
      </c>
      <c r="C130" s="26"/>
      <c r="D130" s="22"/>
      <c r="E130" s="22"/>
      <c r="F130" s="22"/>
      <c r="G130" s="22"/>
      <c r="H130" s="21" t="s">
        <v>520</v>
      </c>
      <c r="I130" s="62">
        <v>518</v>
      </c>
      <c r="J130" s="62">
        <v>518</v>
      </c>
      <c r="K130" s="23">
        <f t="shared" si="6"/>
        <v>1</v>
      </c>
      <c r="L130" s="21"/>
    </row>
    <row r="131" spans="1:12" ht="62.25" customHeight="1">
      <c r="A131" s="96" t="s">
        <v>148</v>
      </c>
      <c r="B131" s="101" t="s">
        <v>149</v>
      </c>
      <c r="C131" s="26" t="s">
        <v>33</v>
      </c>
      <c r="D131" s="22">
        <v>0</v>
      </c>
      <c r="E131" s="22">
        <v>0</v>
      </c>
      <c r="F131" s="22">
        <v>0</v>
      </c>
      <c r="G131" s="22" t="s">
        <v>22</v>
      </c>
      <c r="H131" s="45" t="s">
        <v>521</v>
      </c>
      <c r="I131" s="62">
        <v>12</v>
      </c>
      <c r="J131" s="62">
        <v>12</v>
      </c>
      <c r="K131" s="23">
        <f t="shared" si="6"/>
        <v>1</v>
      </c>
      <c r="L131" s="21"/>
    </row>
    <row r="132" spans="1:12" ht="30">
      <c r="A132" s="96" t="s">
        <v>150</v>
      </c>
      <c r="B132" s="101" t="s">
        <v>151</v>
      </c>
      <c r="C132" s="26"/>
      <c r="D132" s="22"/>
      <c r="E132" s="22"/>
      <c r="F132" s="22"/>
      <c r="G132" s="22"/>
      <c r="H132" s="21" t="s">
        <v>522</v>
      </c>
      <c r="I132" s="62">
        <v>24</v>
      </c>
      <c r="J132" s="62">
        <v>40</v>
      </c>
      <c r="K132" s="23">
        <f t="shared" si="6"/>
        <v>1.6666666666666667</v>
      </c>
      <c r="L132" s="21"/>
    </row>
    <row r="133" spans="1:12" ht="30">
      <c r="A133" s="96" t="s">
        <v>150</v>
      </c>
      <c r="B133" s="101" t="s">
        <v>151</v>
      </c>
      <c r="C133" s="26"/>
      <c r="D133" s="22"/>
      <c r="E133" s="22"/>
      <c r="F133" s="22"/>
      <c r="G133" s="22"/>
      <c r="H133" s="21" t="s">
        <v>523</v>
      </c>
      <c r="I133" s="62">
        <v>7</v>
      </c>
      <c r="J133" s="62">
        <v>9</v>
      </c>
      <c r="K133" s="23">
        <f t="shared" si="6"/>
        <v>1.2857142857142858</v>
      </c>
      <c r="L133" s="21"/>
    </row>
    <row r="134" spans="1:12" ht="30">
      <c r="A134" s="96" t="s">
        <v>150</v>
      </c>
      <c r="B134" s="101" t="s">
        <v>151</v>
      </c>
      <c r="C134" s="26" t="s">
        <v>33</v>
      </c>
      <c r="D134" s="22">
        <v>0</v>
      </c>
      <c r="E134" s="22">
        <v>0</v>
      </c>
      <c r="F134" s="22">
        <v>0</v>
      </c>
      <c r="G134" s="22" t="s">
        <v>22</v>
      </c>
      <c r="H134" s="21" t="s">
        <v>524</v>
      </c>
      <c r="I134" s="62">
        <v>3</v>
      </c>
      <c r="J134" s="62">
        <v>3</v>
      </c>
      <c r="K134" s="23">
        <f t="shared" si="6"/>
        <v>1</v>
      </c>
      <c r="L134" s="21"/>
    </row>
    <row r="135" spans="1:12" ht="18" customHeight="1">
      <c r="A135" s="24" t="s">
        <v>152</v>
      </c>
      <c r="B135" s="120" t="s">
        <v>153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2"/>
    </row>
    <row r="136" spans="1:12" ht="54" customHeight="1">
      <c r="A136" s="18" t="s">
        <v>154</v>
      </c>
      <c r="B136" s="65" t="s">
        <v>155</v>
      </c>
      <c r="C136" s="26" t="s">
        <v>33</v>
      </c>
      <c r="D136" s="22">
        <v>0</v>
      </c>
      <c r="E136" s="22">
        <v>0</v>
      </c>
      <c r="F136" s="22">
        <v>0</v>
      </c>
      <c r="G136" s="22" t="s">
        <v>22</v>
      </c>
      <c r="H136" s="56" t="s">
        <v>525</v>
      </c>
      <c r="I136" s="62">
        <v>33000</v>
      </c>
      <c r="J136" s="62">
        <v>33583</v>
      </c>
      <c r="K136" s="23">
        <f t="shared" si="6"/>
        <v>1.0176666666666667</v>
      </c>
      <c r="L136" s="21"/>
    </row>
    <row r="137" spans="1:12" ht="62.25" customHeight="1">
      <c r="A137" s="18" t="s">
        <v>156</v>
      </c>
      <c r="B137" s="65" t="s">
        <v>157</v>
      </c>
      <c r="C137" s="26" t="s">
        <v>33</v>
      </c>
      <c r="D137" s="22">
        <v>0</v>
      </c>
      <c r="E137" s="22">
        <v>0</v>
      </c>
      <c r="F137" s="22">
        <v>0</v>
      </c>
      <c r="G137" s="22" t="s">
        <v>22</v>
      </c>
      <c r="H137" s="56" t="s">
        <v>526</v>
      </c>
      <c r="I137" s="62">
        <v>3169</v>
      </c>
      <c r="J137" s="62">
        <v>3178</v>
      </c>
      <c r="K137" s="23">
        <f t="shared" si="6"/>
        <v>1.0028400126222783</v>
      </c>
      <c r="L137" s="21"/>
    </row>
    <row r="138" spans="1:12" ht="15">
      <c r="A138" s="96" t="s">
        <v>158</v>
      </c>
      <c r="B138" s="128" t="s">
        <v>159</v>
      </c>
      <c r="C138" s="26"/>
      <c r="D138" s="22"/>
      <c r="E138" s="22"/>
      <c r="F138" s="22"/>
      <c r="G138" s="22"/>
      <c r="H138" s="56" t="s">
        <v>527</v>
      </c>
      <c r="I138" s="62">
        <v>552</v>
      </c>
      <c r="J138" s="62">
        <v>552</v>
      </c>
      <c r="K138" s="23">
        <f t="shared" si="6"/>
        <v>1</v>
      </c>
      <c r="L138" s="21"/>
    </row>
    <row r="139" spans="1:12" ht="45" customHeight="1">
      <c r="A139" s="96" t="s">
        <v>158</v>
      </c>
      <c r="B139" s="128" t="s">
        <v>159</v>
      </c>
      <c r="C139" s="26" t="s">
        <v>33</v>
      </c>
      <c r="D139" s="22">
        <v>0</v>
      </c>
      <c r="E139" s="22">
        <v>0</v>
      </c>
      <c r="F139" s="22">
        <v>0</v>
      </c>
      <c r="G139" s="22" t="s">
        <v>22</v>
      </c>
      <c r="H139" s="56" t="s">
        <v>528</v>
      </c>
      <c r="I139" s="62">
        <v>626</v>
      </c>
      <c r="J139" s="62">
        <v>673</v>
      </c>
      <c r="K139" s="23">
        <f t="shared" si="6"/>
        <v>1.0750798722044728</v>
      </c>
      <c r="L139" s="21"/>
    </row>
    <row r="140" spans="1:12" ht="45">
      <c r="A140" s="18" t="s">
        <v>160</v>
      </c>
      <c r="B140" s="65" t="s">
        <v>161</v>
      </c>
      <c r="C140" s="26" t="s">
        <v>33</v>
      </c>
      <c r="D140" s="22">
        <v>0</v>
      </c>
      <c r="E140" s="22">
        <v>0</v>
      </c>
      <c r="F140" s="22">
        <v>0</v>
      </c>
      <c r="G140" s="22" t="s">
        <v>22</v>
      </c>
      <c r="H140" s="56" t="s">
        <v>529</v>
      </c>
      <c r="I140" s="62">
        <v>7</v>
      </c>
      <c r="J140" s="62">
        <v>7</v>
      </c>
      <c r="K140" s="23">
        <f t="shared" si="6"/>
        <v>1</v>
      </c>
      <c r="L140" s="21"/>
    </row>
    <row r="141" spans="1:12" ht="14.25">
      <c r="A141" s="24" t="s">
        <v>162</v>
      </c>
      <c r="B141" s="102" t="s">
        <v>163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4"/>
    </row>
    <row r="142" spans="1:12" ht="60">
      <c r="A142" s="18" t="s">
        <v>164</v>
      </c>
      <c r="B142" s="25" t="s">
        <v>165</v>
      </c>
      <c r="C142" s="26" t="s">
        <v>33</v>
      </c>
      <c r="D142" s="22">
        <v>0</v>
      </c>
      <c r="E142" s="22">
        <v>0</v>
      </c>
      <c r="F142" s="22">
        <v>0</v>
      </c>
      <c r="G142" s="22" t="s">
        <v>22</v>
      </c>
      <c r="H142" s="21" t="s">
        <v>530</v>
      </c>
      <c r="I142" s="62">
        <v>350</v>
      </c>
      <c r="J142" s="62">
        <v>388</v>
      </c>
      <c r="K142" s="23">
        <f t="shared" si="6"/>
        <v>1.1085714285714285</v>
      </c>
      <c r="L142" s="21"/>
    </row>
    <row r="143" spans="1:12" ht="25.5" customHeight="1">
      <c r="A143" s="24" t="s">
        <v>166</v>
      </c>
      <c r="B143" s="120" t="s">
        <v>167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2"/>
    </row>
    <row r="144" spans="1:12" ht="45">
      <c r="A144" s="96" t="s">
        <v>168</v>
      </c>
      <c r="B144" s="101" t="s">
        <v>169</v>
      </c>
      <c r="C144" s="26" t="s">
        <v>32</v>
      </c>
      <c r="D144" s="22">
        <v>20825.3</v>
      </c>
      <c r="E144" s="22">
        <v>20825.3</v>
      </c>
      <c r="F144" s="22">
        <v>20734.2</v>
      </c>
      <c r="G144" s="27">
        <f>F144/E144</f>
        <v>0.9956255131978892</v>
      </c>
      <c r="H144" s="56" t="s">
        <v>531</v>
      </c>
      <c r="I144" s="62">
        <v>28</v>
      </c>
      <c r="J144" s="62">
        <v>28</v>
      </c>
      <c r="K144" s="23">
        <f t="shared" si="6"/>
        <v>1</v>
      </c>
      <c r="L144" s="21"/>
    </row>
    <row r="145" spans="1:12" ht="15">
      <c r="A145" s="96" t="s">
        <v>168</v>
      </c>
      <c r="B145" s="101" t="s">
        <v>169</v>
      </c>
      <c r="C145" s="26" t="s">
        <v>33</v>
      </c>
      <c r="D145" s="22">
        <v>20825.3</v>
      </c>
      <c r="E145" s="22">
        <v>20825.3</v>
      </c>
      <c r="F145" s="22">
        <v>20734.2</v>
      </c>
      <c r="G145" s="27">
        <f>F145/E145</f>
        <v>0.9956255131978892</v>
      </c>
      <c r="H145" s="56"/>
      <c r="I145" s="62"/>
      <c r="J145" s="62"/>
      <c r="K145" s="22"/>
      <c r="L145" s="21"/>
    </row>
    <row r="146" spans="1:12" ht="45">
      <c r="A146" s="96" t="s">
        <v>170</v>
      </c>
      <c r="B146" s="101" t="s">
        <v>171</v>
      </c>
      <c r="C146" s="26" t="s">
        <v>32</v>
      </c>
      <c r="D146" s="22">
        <v>9150</v>
      </c>
      <c r="E146" s="22">
        <v>9150</v>
      </c>
      <c r="F146" s="22">
        <v>9150</v>
      </c>
      <c r="G146" s="23">
        <f aca="true" t="shared" si="7" ref="G146:G153">F146/E146</f>
        <v>1</v>
      </c>
      <c r="H146" s="56" t="s">
        <v>532</v>
      </c>
      <c r="I146" s="62">
        <v>550</v>
      </c>
      <c r="J146" s="62">
        <v>550</v>
      </c>
      <c r="K146" s="23">
        <f t="shared" si="6"/>
        <v>1</v>
      </c>
      <c r="L146" s="21"/>
    </row>
    <row r="147" spans="1:12" ht="15">
      <c r="A147" s="96" t="s">
        <v>170</v>
      </c>
      <c r="B147" s="101" t="s">
        <v>171</v>
      </c>
      <c r="C147" s="26" t="s">
        <v>33</v>
      </c>
      <c r="D147" s="22">
        <v>9150</v>
      </c>
      <c r="E147" s="22">
        <v>9150</v>
      </c>
      <c r="F147" s="22">
        <v>9150</v>
      </c>
      <c r="G147" s="23">
        <f t="shared" si="7"/>
        <v>1</v>
      </c>
      <c r="H147" s="56"/>
      <c r="I147" s="62"/>
      <c r="J147" s="62"/>
      <c r="K147" s="22"/>
      <c r="L147" s="21"/>
    </row>
    <row r="148" spans="1:12" ht="45">
      <c r="A148" s="96" t="s">
        <v>172</v>
      </c>
      <c r="B148" s="101" t="s">
        <v>173</v>
      </c>
      <c r="C148" s="26" t="s">
        <v>32</v>
      </c>
      <c r="D148" s="22">
        <v>84811.4</v>
      </c>
      <c r="E148" s="22">
        <v>84811.4</v>
      </c>
      <c r="F148" s="22">
        <v>84811.4</v>
      </c>
      <c r="G148" s="23">
        <f t="shared" si="7"/>
        <v>1</v>
      </c>
      <c r="H148" s="56" t="s">
        <v>533</v>
      </c>
      <c r="I148" s="62">
        <v>1</v>
      </c>
      <c r="J148" s="62">
        <v>1</v>
      </c>
      <c r="K148" s="23">
        <f t="shared" si="6"/>
        <v>1</v>
      </c>
      <c r="L148" s="21"/>
    </row>
    <row r="149" spans="1:12" ht="15">
      <c r="A149" s="96" t="s">
        <v>172</v>
      </c>
      <c r="B149" s="101" t="s">
        <v>173</v>
      </c>
      <c r="C149" s="26" t="s">
        <v>33</v>
      </c>
      <c r="D149" s="22">
        <v>84811.4</v>
      </c>
      <c r="E149" s="22">
        <v>84811.4</v>
      </c>
      <c r="F149" s="22">
        <v>84811.4</v>
      </c>
      <c r="G149" s="23">
        <f t="shared" si="7"/>
        <v>1</v>
      </c>
      <c r="H149" s="56"/>
      <c r="I149" s="62"/>
      <c r="J149" s="62"/>
      <c r="K149" s="22"/>
      <c r="L149" s="21"/>
    </row>
    <row r="150" spans="1:12" ht="45">
      <c r="A150" s="96" t="s">
        <v>174</v>
      </c>
      <c r="B150" s="101" t="s">
        <v>175</v>
      </c>
      <c r="C150" s="26" t="s">
        <v>32</v>
      </c>
      <c r="D150" s="22">
        <v>453.4</v>
      </c>
      <c r="E150" s="22">
        <v>453.4</v>
      </c>
      <c r="F150" s="22">
        <v>453.4</v>
      </c>
      <c r="G150" s="23">
        <f t="shared" si="7"/>
        <v>1</v>
      </c>
      <c r="H150" s="56" t="s">
        <v>534</v>
      </c>
      <c r="I150" s="62">
        <v>5</v>
      </c>
      <c r="J150" s="62">
        <v>6</v>
      </c>
      <c r="K150" s="23">
        <f t="shared" si="6"/>
        <v>1.2</v>
      </c>
      <c r="L150" s="21"/>
    </row>
    <row r="151" spans="1:12" ht="15">
      <c r="A151" s="96" t="s">
        <v>174</v>
      </c>
      <c r="B151" s="101" t="s">
        <v>175</v>
      </c>
      <c r="C151" s="26" t="s">
        <v>33</v>
      </c>
      <c r="D151" s="22">
        <v>453.4</v>
      </c>
      <c r="E151" s="22">
        <v>453.4</v>
      </c>
      <c r="F151" s="22">
        <v>453.4</v>
      </c>
      <c r="G151" s="23">
        <f t="shared" si="7"/>
        <v>1</v>
      </c>
      <c r="H151" s="56"/>
      <c r="I151" s="62"/>
      <c r="J151" s="62"/>
      <c r="K151" s="22"/>
      <c r="L151" s="21"/>
    </row>
    <row r="152" spans="1:12" ht="45">
      <c r="A152" s="96" t="s">
        <v>176</v>
      </c>
      <c r="B152" s="101" t="s">
        <v>381</v>
      </c>
      <c r="C152" s="26" t="s">
        <v>32</v>
      </c>
      <c r="D152" s="22">
        <v>85</v>
      </c>
      <c r="E152" s="22">
        <v>85</v>
      </c>
      <c r="F152" s="22">
        <v>85</v>
      </c>
      <c r="G152" s="23">
        <f t="shared" si="7"/>
        <v>1</v>
      </c>
      <c r="H152" s="56" t="s">
        <v>535</v>
      </c>
      <c r="I152" s="62">
        <v>1000</v>
      </c>
      <c r="J152" s="62">
        <v>1100</v>
      </c>
      <c r="K152" s="23">
        <f t="shared" si="6"/>
        <v>1.1</v>
      </c>
      <c r="L152" s="21"/>
    </row>
    <row r="153" spans="1:12" ht="15">
      <c r="A153" s="96" t="s">
        <v>176</v>
      </c>
      <c r="B153" s="101" t="s">
        <v>177</v>
      </c>
      <c r="C153" s="26" t="s">
        <v>33</v>
      </c>
      <c r="D153" s="22">
        <v>85</v>
      </c>
      <c r="E153" s="22">
        <v>85</v>
      </c>
      <c r="F153" s="22">
        <v>85</v>
      </c>
      <c r="G153" s="23">
        <f t="shared" si="7"/>
        <v>1</v>
      </c>
      <c r="H153" s="56"/>
      <c r="I153" s="62"/>
      <c r="J153" s="62"/>
      <c r="K153" s="22"/>
      <c r="L153" s="21"/>
    </row>
    <row r="154" spans="1:12" ht="45">
      <c r="A154" s="96" t="s">
        <v>178</v>
      </c>
      <c r="B154" s="101" t="s">
        <v>179</v>
      </c>
      <c r="C154" s="26" t="s">
        <v>32</v>
      </c>
      <c r="D154" s="22">
        <v>400</v>
      </c>
      <c r="E154" s="22">
        <v>400</v>
      </c>
      <c r="F154" s="22">
        <v>0</v>
      </c>
      <c r="G154" s="22" t="s">
        <v>22</v>
      </c>
      <c r="H154" s="56" t="s">
        <v>536</v>
      </c>
      <c r="I154" s="62">
        <v>1280</v>
      </c>
      <c r="J154" s="62">
        <v>1280</v>
      </c>
      <c r="K154" s="23">
        <f t="shared" si="6"/>
        <v>1</v>
      </c>
      <c r="L154" s="21"/>
    </row>
    <row r="155" spans="1:12" ht="15">
      <c r="A155" s="96" t="s">
        <v>178</v>
      </c>
      <c r="B155" s="101" t="s">
        <v>179</v>
      </c>
      <c r="C155" s="26" t="s">
        <v>33</v>
      </c>
      <c r="D155" s="22">
        <v>400</v>
      </c>
      <c r="E155" s="22">
        <v>400</v>
      </c>
      <c r="F155" s="22">
        <v>0</v>
      </c>
      <c r="G155" s="22" t="s">
        <v>22</v>
      </c>
      <c r="H155" s="56"/>
      <c r="I155" s="62"/>
      <c r="J155" s="62"/>
      <c r="K155" s="22"/>
      <c r="L155" s="21"/>
    </row>
    <row r="156" spans="1:12" ht="30">
      <c r="A156" s="18" t="s">
        <v>180</v>
      </c>
      <c r="B156" s="65" t="s">
        <v>382</v>
      </c>
      <c r="C156" s="26" t="s">
        <v>33</v>
      </c>
      <c r="D156" s="22">
        <v>0</v>
      </c>
      <c r="E156" s="22">
        <v>0</v>
      </c>
      <c r="F156" s="22">
        <v>0</v>
      </c>
      <c r="G156" s="22" t="s">
        <v>22</v>
      </c>
      <c r="H156" s="56" t="s">
        <v>537</v>
      </c>
      <c r="I156" s="62">
        <v>170</v>
      </c>
      <c r="J156" s="62">
        <v>170</v>
      </c>
      <c r="K156" s="23">
        <f t="shared" si="6"/>
        <v>1</v>
      </c>
      <c r="L156" s="21"/>
    </row>
    <row r="157" spans="1:12" ht="60">
      <c r="A157" s="18" t="s">
        <v>181</v>
      </c>
      <c r="B157" s="65" t="s">
        <v>182</v>
      </c>
      <c r="C157" s="26" t="s">
        <v>33</v>
      </c>
      <c r="D157" s="22">
        <v>0</v>
      </c>
      <c r="E157" s="22">
        <v>0</v>
      </c>
      <c r="F157" s="22">
        <v>0</v>
      </c>
      <c r="G157" s="22" t="s">
        <v>22</v>
      </c>
      <c r="H157" s="56" t="s">
        <v>538</v>
      </c>
      <c r="I157" s="62">
        <v>35</v>
      </c>
      <c r="J157" s="62">
        <v>35</v>
      </c>
      <c r="K157" s="23">
        <f t="shared" si="6"/>
        <v>1</v>
      </c>
      <c r="L157" s="21"/>
    </row>
    <row r="158" spans="1:12" ht="45">
      <c r="A158" s="96" t="s">
        <v>183</v>
      </c>
      <c r="B158" s="101" t="s">
        <v>184</v>
      </c>
      <c r="C158" s="26" t="s">
        <v>32</v>
      </c>
      <c r="D158" s="22">
        <v>4000</v>
      </c>
      <c r="E158" s="22">
        <v>4000</v>
      </c>
      <c r="F158" s="22">
        <v>4000</v>
      </c>
      <c r="G158" s="23">
        <f aca="true" t="shared" si="8" ref="G158:G166">F158/E158</f>
        <v>1</v>
      </c>
      <c r="H158" s="56"/>
      <c r="I158" s="62"/>
      <c r="J158" s="62"/>
      <c r="K158" s="23"/>
      <c r="L158" s="21"/>
    </row>
    <row r="159" spans="1:12" ht="30">
      <c r="A159" s="96" t="s">
        <v>183</v>
      </c>
      <c r="B159" s="101" t="s">
        <v>184</v>
      </c>
      <c r="C159" s="26" t="s">
        <v>33</v>
      </c>
      <c r="D159" s="22">
        <v>4000</v>
      </c>
      <c r="E159" s="22">
        <v>4000</v>
      </c>
      <c r="F159" s="22">
        <v>4000</v>
      </c>
      <c r="G159" s="23">
        <f t="shared" si="8"/>
        <v>1</v>
      </c>
      <c r="H159" s="56" t="s">
        <v>553</v>
      </c>
      <c r="I159" s="22">
        <v>41</v>
      </c>
      <c r="J159" s="22">
        <v>41</v>
      </c>
      <c r="K159" s="23">
        <f t="shared" si="6"/>
        <v>1</v>
      </c>
      <c r="L159" s="21"/>
    </row>
    <row r="160" spans="1:12" ht="45">
      <c r="A160" s="96" t="s">
        <v>185</v>
      </c>
      <c r="B160" s="101" t="s">
        <v>186</v>
      </c>
      <c r="C160" s="26" t="s">
        <v>32</v>
      </c>
      <c r="D160" s="22">
        <v>3000</v>
      </c>
      <c r="E160" s="22">
        <v>3000</v>
      </c>
      <c r="F160" s="22">
        <v>3000</v>
      </c>
      <c r="G160" s="23">
        <f t="shared" si="8"/>
        <v>1</v>
      </c>
      <c r="H160" s="56" t="s">
        <v>554</v>
      </c>
      <c r="I160" s="64">
        <v>3</v>
      </c>
      <c r="J160" s="64">
        <v>3</v>
      </c>
      <c r="K160" s="23">
        <f t="shared" si="6"/>
        <v>1</v>
      </c>
      <c r="L160" s="21"/>
    </row>
    <row r="161" spans="1:12" ht="15">
      <c r="A161" s="96" t="s">
        <v>185</v>
      </c>
      <c r="B161" s="101" t="s">
        <v>186</v>
      </c>
      <c r="C161" s="26" t="s">
        <v>33</v>
      </c>
      <c r="D161" s="22">
        <v>3000</v>
      </c>
      <c r="E161" s="22">
        <v>3000</v>
      </c>
      <c r="F161" s="22">
        <v>3000</v>
      </c>
      <c r="G161" s="23">
        <f t="shared" si="8"/>
        <v>1</v>
      </c>
      <c r="H161" s="56"/>
      <c r="I161" s="64"/>
      <c r="J161" s="64"/>
      <c r="K161" s="23"/>
      <c r="L161" s="21"/>
    </row>
    <row r="162" spans="1:12" ht="75">
      <c r="A162" s="18" t="s">
        <v>187</v>
      </c>
      <c r="B162" s="65" t="s">
        <v>188</v>
      </c>
      <c r="C162" s="26" t="s">
        <v>33</v>
      </c>
      <c r="D162" s="22">
        <v>0</v>
      </c>
      <c r="E162" s="22">
        <v>0</v>
      </c>
      <c r="F162" s="22">
        <v>0</v>
      </c>
      <c r="G162" s="22" t="s">
        <v>22</v>
      </c>
      <c r="H162" s="56" t="s">
        <v>555</v>
      </c>
      <c r="I162" s="64">
        <v>5792</v>
      </c>
      <c r="J162" s="64">
        <v>5735</v>
      </c>
      <c r="K162" s="23">
        <f t="shared" si="6"/>
        <v>0.9901588397790055</v>
      </c>
      <c r="L162" s="21"/>
    </row>
    <row r="163" spans="1:12" ht="45">
      <c r="A163" s="96" t="s">
        <v>189</v>
      </c>
      <c r="B163" s="101" t="s">
        <v>190</v>
      </c>
      <c r="C163" s="26" t="s">
        <v>32</v>
      </c>
      <c r="D163" s="22">
        <v>5800</v>
      </c>
      <c r="E163" s="22">
        <v>5800</v>
      </c>
      <c r="F163" s="22">
        <v>5800</v>
      </c>
      <c r="G163" s="23">
        <f t="shared" si="8"/>
        <v>1</v>
      </c>
      <c r="H163" s="56" t="s">
        <v>556</v>
      </c>
      <c r="I163" s="64">
        <v>1</v>
      </c>
      <c r="J163" s="64">
        <v>1</v>
      </c>
      <c r="K163" s="23">
        <f t="shared" si="6"/>
        <v>1</v>
      </c>
      <c r="L163" s="21"/>
    </row>
    <row r="164" spans="1:12" ht="15">
      <c r="A164" s="96" t="s">
        <v>189</v>
      </c>
      <c r="B164" s="101" t="s">
        <v>190</v>
      </c>
      <c r="C164" s="26" t="s">
        <v>33</v>
      </c>
      <c r="D164" s="22">
        <v>5800</v>
      </c>
      <c r="E164" s="22">
        <v>5800</v>
      </c>
      <c r="F164" s="22">
        <v>5800</v>
      </c>
      <c r="G164" s="23">
        <f t="shared" si="8"/>
        <v>1</v>
      </c>
      <c r="H164" s="56"/>
      <c r="I164" s="64"/>
      <c r="J164" s="64"/>
      <c r="K164" s="22"/>
      <c r="L164" s="21"/>
    </row>
    <row r="165" spans="1:12" ht="45">
      <c r="A165" s="96" t="s">
        <v>191</v>
      </c>
      <c r="B165" s="101" t="s">
        <v>192</v>
      </c>
      <c r="C165" s="26" t="s">
        <v>32</v>
      </c>
      <c r="D165" s="22">
        <v>800</v>
      </c>
      <c r="E165" s="22">
        <v>800</v>
      </c>
      <c r="F165" s="22">
        <v>800</v>
      </c>
      <c r="G165" s="23">
        <f t="shared" si="8"/>
        <v>1</v>
      </c>
      <c r="H165" s="56" t="s">
        <v>557</v>
      </c>
      <c r="I165" s="64">
        <v>1</v>
      </c>
      <c r="J165" s="64">
        <v>1</v>
      </c>
      <c r="K165" s="23">
        <f t="shared" si="6"/>
        <v>1</v>
      </c>
      <c r="L165" s="21"/>
    </row>
    <row r="166" spans="1:12" ht="15">
      <c r="A166" s="96" t="s">
        <v>191</v>
      </c>
      <c r="B166" s="101" t="s">
        <v>192</v>
      </c>
      <c r="C166" s="26" t="s">
        <v>33</v>
      </c>
      <c r="D166" s="22">
        <v>800</v>
      </c>
      <c r="E166" s="22">
        <v>800</v>
      </c>
      <c r="F166" s="22">
        <v>800</v>
      </c>
      <c r="G166" s="23">
        <f t="shared" si="8"/>
        <v>1</v>
      </c>
      <c r="H166" s="21"/>
      <c r="I166" s="64"/>
      <c r="J166" s="64"/>
      <c r="K166" s="22"/>
      <c r="L166" s="21"/>
    </row>
    <row r="167" spans="1:12" ht="62.25" customHeight="1">
      <c r="A167" s="18" t="s">
        <v>193</v>
      </c>
      <c r="B167" s="65" t="s">
        <v>194</v>
      </c>
      <c r="C167" s="26" t="s">
        <v>33</v>
      </c>
      <c r="D167" s="22">
        <v>0</v>
      </c>
      <c r="E167" s="22">
        <v>0</v>
      </c>
      <c r="F167" s="22">
        <v>0</v>
      </c>
      <c r="G167" s="22" t="s">
        <v>22</v>
      </c>
      <c r="H167" s="56" t="s">
        <v>558</v>
      </c>
      <c r="I167" s="64">
        <v>200</v>
      </c>
      <c r="J167" s="64">
        <v>200</v>
      </c>
      <c r="K167" s="23">
        <f t="shared" si="6"/>
        <v>1</v>
      </c>
      <c r="L167" s="21"/>
    </row>
    <row r="168" spans="1:12" ht="45">
      <c r="A168" s="18" t="s">
        <v>195</v>
      </c>
      <c r="B168" s="65" t="s">
        <v>196</v>
      </c>
      <c r="C168" s="26" t="s">
        <v>33</v>
      </c>
      <c r="D168" s="22">
        <v>0</v>
      </c>
      <c r="E168" s="22">
        <v>0</v>
      </c>
      <c r="F168" s="22">
        <v>0</v>
      </c>
      <c r="G168" s="22" t="s">
        <v>22</v>
      </c>
      <c r="H168" s="56" t="s">
        <v>559</v>
      </c>
      <c r="I168" s="64">
        <v>1</v>
      </c>
      <c r="J168" s="64">
        <v>1</v>
      </c>
      <c r="K168" s="23">
        <f t="shared" si="6"/>
        <v>1</v>
      </c>
      <c r="L168" s="21"/>
    </row>
    <row r="169" spans="1:12" ht="14.25">
      <c r="A169" s="24" t="s">
        <v>197</v>
      </c>
      <c r="B169" s="102" t="s">
        <v>198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4"/>
    </row>
    <row r="170" spans="1:12" ht="45">
      <c r="A170" s="96" t="s">
        <v>199</v>
      </c>
      <c r="B170" s="101" t="s">
        <v>200</v>
      </c>
      <c r="C170" s="26" t="s">
        <v>32</v>
      </c>
      <c r="D170" s="22">
        <v>20000</v>
      </c>
      <c r="E170" s="22">
        <v>20000</v>
      </c>
      <c r="F170" s="22">
        <v>20000</v>
      </c>
      <c r="G170" s="23">
        <f aca="true" t="shared" si="9" ref="G170:G178">F170/E170</f>
        <v>1</v>
      </c>
      <c r="H170" s="56" t="s">
        <v>560</v>
      </c>
      <c r="I170" s="62">
        <v>82</v>
      </c>
      <c r="J170" s="62">
        <v>82</v>
      </c>
      <c r="K170" s="23">
        <f>J170/I170</f>
        <v>1</v>
      </c>
      <c r="L170" s="21"/>
    </row>
    <row r="171" spans="1:12" ht="90">
      <c r="A171" s="96"/>
      <c r="B171" s="101"/>
      <c r="C171" s="26" t="s">
        <v>373</v>
      </c>
      <c r="D171" s="22">
        <v>20000</v>
      </c>
      <c r="E171" s="22">
        <v>20000</v>
      </c>
      <c r="F171" s="22">
        <v>20000</v>
      </c>
      <c r="G171" s="23">
        <f t="shared" si="9"/>
        <v>1</v>
      </c>
      <c r="H171" s="56"/>
      <c r="I171" s="62"/>
      <c r="J171" s="62"/>
      <c r="K171" s="23"/>
      <c r="L171" s="21"/>
    </row>
    <row r="172" spans="1:12" ht="15">
      <c r="A172" s="96" t="s">
        <v>199</v>
      </c>
      <c r="B172" s="101" t="s">
        <v>200</v>
      </c>
      <c r="C172" s="26" t="s">
        <v>33</v>
      </c>
      <c r="D172" s="22">
        <f>D170+D171</f>
        <v>40000</v>
      </c>
      <c r="E172" s="22">
        <f>E170+E171</f>
        <v>40000</v>
      </c>
      <c r="F172" s="22">
        <f>F170+F171</f>
        <v>40000</v>
      </c>
      <c r="G172" s="23">
        <f t="shared" si="9"/>
        <v>1</v>
      </c>
      <c r="H172" s="56"/>
      <c r="I172" s="62"/>
      <c r="J172" s="62"/>
      <c r="K172" s="22"/>
      <c r="L172" s="21"/>
    </row>
    <row r="173" spans="1:12" ht="45">
      <c r="A173" s="96" t="s">
        <v>201</v>
      </c>
      <c r="B173" s="101" t="s">
        <v>202</v>
      </c>
      <c r="C173" s="26" t="s">
        <v>32</v>
      </c>
      <c r="D173" s="22">
        <v>300</v>
      </c>
      <c r="E173" s="22">
        <v>300</v>
      </c>
      <c r="F173" s="22">
        <v>297.1</v>
      </c>
      <c r="G173" s="23">
        <f t="shared" si="9"/>
        <v>0.9903333333333334</v>
      </c>
      <c r="H173" s="56" t="s">
        <v>561</v>
      </c>
      <c r="I173" s="62">
        <v>11</v>
      </c>
      <c r="J173" s="62">
        <v>11</v>
      </c>
      <c r="K173" s="23">
        <f>J173/I173</f>
        <v>1</v>
      </c>
      <c r="L173" s="21"/>
    </row>
    <row r="174" spans="1:12" ht="15">
      <c r="A174" s="96" t="s">
        <v>201</v>
      </c>
      <c r="B174" s="101" t="s">
        <v>202</v>
      </c>
      <c r="C174" s="26" t="s">
        <v>33</v>
      </c>
      <c r="D174" s="22">
        <v>300</v>
      </c>
      <c r="E174" s="22">
        <v>300</v>
      </c>
      <c r="F174" s="22">
        <v>297.1</v>
      </c>
      <c r="G174" s="23">
        <f t="shared" si="9"/>
        <v>0.9903333333333334</v>
      </c>
      <c r="H174" s="56"/>
      <c r="I174" s="62"/>
      <c r="J174" s="62"/>
      <c r="K174" s="22"/>
      <c r="L174" s="21"/>
    </row>
    <row r="175" spans="1:12" ht="47.25" customHeight="1">
      <c r="A175" s="96" t="s">
        <v>203</v>
      </c>
      <c r="B175" s="101" t="s">
        <v>204</v>
      </c>
      <c r="C175" s="26" t="s">
        <v>117</v>
      </c>
      <c r="D175" s="22">
        <v>382.2</v>
      </c>
      <c r="E175" s="22">
        <v>382.2</v>
      </c>
      <c r="F175" s="22">
        <v>382.2</v>
      </c>
      <c r="G175" s="23">
        <f t="shared" si="9"/>
        <v>1</v>
      </c>
      <c r="H175" s="56" t="s">
        <v>562</v>
      </c>
      <c r="I175" s="62">
        <v>2</v>
      </c>
      <c r="J175" s="62">
        <v>2</v>
      </c>
      <c r="K175" s="23">
        <f>J175/I175</f>
        <v>1</v>
      </c>
      <c r="L175" s="21"/>
    </row>
    <row r="176" spans="1:12" ht="32.25" customHeight="1">
      <c r="A176" s="96" t="s">
        <v>203</v>
      </c>
      <c r="B176" s="101" t="s">
        <v>204</v>
      </c>
      <c r="C176" s="26" t="s">
        <v>33</v>
      </c>
      <c r="D176" s="22">
        <v>382.2</v>
      </c>
      <c r="E176" s="22">
        <v>382.2</v>
      </c>
      <c r="F176" s="22">
        <v>382.2</v>
      </c>
      <c r="G176" s="23">
        <f t="shared" si="9"/>
        <v>1</v>
      </c>
      <c r="H176" s="56"/>
      <c r="I176" s="62"/>
      <c r="J176" s="62"/>
      <c r="K176" s="22"/>
      <c r="L176" s="21"/>
    </row>
    <row r="177" spans="1:12" ht="45">
      <c r="A177" s="96" t="s">
        <v>205</v>
      </c>
      <c r="B177" s="101" t="s">
        <v>206</v>
      </c>
      <c r="C177" s="26" t="s">
        <v>32</v>
      </c>
      <c r="D177" s="22">
        <v>35000</v>
      </c>
      <c r="E177" s="22">
        <v>35000</v>
      </c>
      <c r="F177" s="22">
        <v>35000</v>
      </c>
      <c r="G177" s="23">
        <f t="shared" si="9"/>
        <v>1</v>
      </c>
      <c r="H177" s="56"/>
      <c r="I177" s="62"/>
      <c r="J177" s="62"/>
      <c r="K177" s="23"/>
      <c r="L177" s="21"/>
    </row>
    <row r="178" spans="1:12" ht="19.5" customHeight="1">
      <c r="A178" s="96" t="s">
        <v>205</v>
      </c>
      <c r="B178" s="101" t="s">
        <v>206</v>
      </c>
      <c r="C178" s="26" t="s">
        <v>33</v>
      </c>
      <c r="D178" s="22">
        <v>35000</v>
      </c>
      <c r="E178" s="22">
        <v>35000</v>
      </c>
      <c r="F178" s="22">
        <v>35000</v>
      </c>
      <c r="G178" s="23">
        <f t="shared" si="9"/>
        <v>1</v>
      </c>
      <c r="H178" s="56"/>
      <c r="I178" s="62"/>
      <c r="J178" s="62"/>
      <c r="K178" s="22"/>
      <c r="L178" s="21"/>
    </row>
    <row r="179" spans="1:12" ht="45">
      <c r="A179" s="18" t="s">
        <v>207</v>
      </c>
      <c r="B179" s="65" t="s">
        <v>208</v>
      </c>
      <c r="C179" s="26" t="s">
        <v>33</v>
      </c>
      <c r="D179" s="22">
        <v>0</v>
      </c>
      <c r="E179" s="22">
        <v>0</v>
      </c>
      <c r="F179" s="22">
        <v>0</v>
      </c>
      <c r="G179" s="22" t="s">
        <v>22</v>
      </c>
      <c r="H179" s="56" t="s">
        <v>563</v>
      </c>
      <c r="I179" s="62">
        <v>90</v>
      </c>
      <c r="J179" s="62">
        <v>90</v>
      </c>
      <c r="K179" s="23">
        <f>J179/I179</f>
        <v>1</v>
      </c>
      <c r="L179" s="21"/>
    </row>
    <row r="180" spans="1:12" ht="24" customHeight="1">
      <c r="A180" s="96" t="s">
        <v>209</v>
      </c>
      <c r="B180" s="101" t="s">
        <v>210</v>
      </c>
      <c r="C180" s="26"/>
      <c r="D180" s="22"/>
      <c r="E180" s="22"/>
      <c r="F180" s="22"/>
      <c r="G180" s="22"/>
      <c r="H180" s="56" t="s">
        <v>564</v>
      </c>
      <c r="I180" s="62">
        <v>50</v>
      </c>
      <c r="J180" s="62">
        <v>50</v>
      </c>
      <c r="K180" s="23">
        <f>J180/I180</f>
        <v>1</v>
      </c>
      <c r="L180" s="21"/>
    </row>
    <row r="181" spans="1:12" ht="30" customHeight="1">
      <c r="A181" s="96" t="s">
        <v>209</v>
      </c>
      <c r="B181" s="101" t="s">
        <v>210</v>
      </c>
      <c r="C181" s="26" t="s">
        <v>33</v>
      </c>
      <c r="D181" s="22">
        <v>0</v>
      </c>
      <c r="E181" s="22">
        <v>0</v>
      </c>
      <c r="F181" s="22">
        <v>0</v>
      </c>
      <c r="G181" s="22" t="s">
        <v>22</v>
      </c>
      <c r="H181" s="56" t="s">
        <v>565</v>
      </c>
      <c r="I181" s="62">
        <v>10</v>
      </c>
      <c r="J181" s="62">
        <v>10</v>
      </c>
      <c r="K181" s="23">
        <f>J181/I181</f>
        <v>1</v>
      </c>
      <c r="L181" s="21"/>
    </row>
    <row r="182" spans="1:12" ht="45">
      <c r="A182" s="18" t="s">
        <v>211</v>
      </c>
      <c r="B182" s="65" t="s">
        <v>212</v>
      </c>
      <c r="C182" s="26" t="s">
        <v>33</v>
      </c>
      <c r="D182" s="22">
        <v>0</v>
      </c>
      <c r="E182" s="22">
        <v>0</v>
      </c>
      <c r="F182" s="22">
        <v>0</v>
      </c>
      <c r="G182" s="22" t="s">
        <v>22</v>
      </c>
      <c r="H182" s="56" t="s">
        <v>566</v>
      </c>
      <c r="I182" s="62">
        <v>1</v>
      </c>
      <c r="J182" s="62">
        <v>1</v>
      </c>
      <c r="K182" s="23">
        <f>J182/I182</f>
        <v>1</v>
      </c>
      <c r="L182" s="21"/>
    </row>
    <row r="183" spans="1:12" ht="45">
      <c r="A183" s="96" t="s">
        <v>213</v>
      </c>
      <c r="B183" s="101" t="s">
        <v>214</v>
      </c>
      <c r="C183" s="26" t="s">
        <v>32</v>
      </c>
      <c r="D183" s="22">
        <v>720</v>
      </c>
      <c r="E183" s="22">
        <v>720</v>
      </c>
      <c r="F183" s="22">
        <v>720</v>
      </c>
      <c r="G183" s="23">
        <f>F183/E183</f>
        <v>1</v>
      </c>
      <c r="H183" s="56" t="s">
        <v>567</v>
      </c>
      <c r="I183" s="62">
        <v>1</v>
      </c>
      <c r="J183" s="62">
        <v>1</v>
      </c>
      <c r="K183" s="23">
        <f>J183/I183</f>
        <v>1</v>
      </c>
      <c r="L183" s="21"/>
    </row>
    <row r="184" spans="1:12" ht="15">
      <c r="A184" s="96" t="s">
        <v>213</v>
      </c>
      <c r="B184" s="101" t="s">
        <v>214</v>
      </c>
      <c r="C184" s="26" t="s">
        <v>33</v>
      </c>
      <c r="D184" s="22">
        <v>720</v>
      </c>
      <c r="E184" s="22">
        <v>720</v>
      </c>
      <c r="F184" s="22">
        <v>720</v>
      </c>
      <c r="G184" s="23">
        <f>F184/E184</f>
        <v>1</v>
      </c>
      <c r="H184" s="56"/>
      <c r="I184" s="22"/>
      <c r="J184" s="22"/>
      <c r="K184" s="22"/>
      <c r="L184" s="21"/>
    </row>
    <row r="185" spans="1:12" ht="45">
      <c r="A185" s="18" t="s">
        <v>403</v>
      </c>
      <c r="B185" s="65" t="s">
        <v>216</v>
      </c>
      <c r="C185" s="26" t="s">
        <v>33</v>
      </c>
      <c r="D185" s="22">
        <v>0</v>
      </c>
      <c r="E185" s="22">
        <v>0</v>
      </c>
      <c r="F185" s="22">
        <v>0</v>
      </c>
      <c r="G185" s="22" t="s">
        <v>22</v>
      </c>
      <c r="H185" s="56" t="s">
        <v>572</v>
      </c>
      <c r="I185" s="62">
        <v>8</v>
      </c>
      <c r="J185" s="62">
        <v>8</v>
      </c>
      <c r="K185" s="23">
        <f aca="true" t="shared" si="10" ref="K185:K190">J185/I185</f>
        <v>1</v>
      </c>
      <c r="L185" s="21"/>
    </row>
    <row r="186" spans="1:12" ht="45">
      <c r="A186" s="96" t="s">
        <v>215</v>
      </c>
      <c r="B186" s="101" t="s">
        <v>218</v>
      </c>
      <c r="C186" s="26" t="s">
        <v>32</v>
      </c>
      <c r="D186" s="22">
        <v>6807.8</v>
      </c>
      <c r="E186" s="22">
        <v>6807.8</v>
      </c>
      <c r="F186" s="22">
        <v>6807.8</v>
      </c>
      <c r="G186" s="23">
        <f>F186/E186</f>
        <v>1</v>
      </c>
      <c r="H186" s="56"/>
      <c r="I186" s="62"/>
      <c r="J186" s="62"/>
      <c r="K186" s="22"/>
      <c r="L186" s="21"/>
    </row>
    <row r="187" spans="1:12" ht="34.5" customHeight="1">
      <c r="A187" s="96" t="s">
        <v>217</v>
      </c>
      <c r="B187" s="101" t="s">
        <v>218</v>
      </c>
      <c r="C187" s="26" t="s">
        <v>33</v>
      </c>
      <c r="D187" s="22">
        <v>6807.8</v>
      </c>
      <c r="E187" s="22">
        <v>6807.8</v>
      </c>
      <c r="F187" s="22">
        <v>6807.8</v>
      </c>
      <c r="G187" s="23">
        <f>F187/E187</f>
        <v>1</v>
      </c>
      <c r="H187" s="56" t="s">
        <v>573</v>
      </c>
      <c r="I187" s="62">
        <v>6</v>
      </c>
      <c r="J187" s="62">
        <v>6</v>
      </c>
      <c r="K187" s="23">
        <f t="shared" si="10"/>
        <v>1</v>
      </c>
      <c r="L187" s="21"/>
    </row>
    <row r="188" spans="1:12" ht="30">
      <c r="A188" s="96" t="s">
        <v>217</v>
      </c>
      <c r="B188" s="101" t="s">
        <v>220</v>
      </c>
      <c r="C188" s="26" t="s">
        <v>117</v>
      </c>
      <c r="D188" s="22">
        <v>288</v>
      </c>
      <c r="E188" s="22">
        <v>288</v>
      </c>
      <c r="F188" s="22">
        <v>288</v>
      </c>
      <c r="G188" s="23">
        <f>F188/E188</f>
        <v>1</v>
      </c>
      <c r="H188" s="56" t="s">
        <v>574</v>
      </c>
      <c r="I188" s="62">
        <v>1</v>
      </c>
      <c r="J188" s="62">
        <v>1</v>
      </c>
      <c r="K188" s="23">
        <f t="shared" si="10"/>
        <v>1</v>
      </c>
      <c r="L188" s="21"/>
    </row>
    <row r="189" spans="1:12" ht="36" customHeight="1">
      <c r="A189" s="96" t="s">
        <v>219</v>
      </c>
      <c r="B189" s="101" t="s">
        <v>220</v>
      </c>
      <c r="C189" s="26" t="s">
        <v>33</v>
      </c>
      <c r="D189" s="22">
        <v>288</v>
      </c>
      <c r="E189" s="22">
        <v>288</v>
      </c>
      <c r="F189" s="22">
        <v>288</v>
      </c>
      <c r="G189" s="23">
        <f>F189/E189</f>
        <v>1</v>
      </c>
      <c r="H189" s="56"/>
      <c r="I189" s="62"/>
      <c r="J189" s="62"/>
      <c r="K189" s="22"/>
      <c r="L189" s="21"/>
    </row>
    <row r="190" spans="1:12" ht="36" customHeight="1">
      <c r="A190" s="18" t="s">
        <v>219</v>
      </c>
      <c r="B190" s="65" t="s">
        <v>392</v>
      </c>
      <c r="C190" s="26" t="s">
        <v>33</v>
      </c>
      <c r="D190" s="22">
        <v>0</v>
      </c>
      <c r="E190" s="22">
        <v>0</v>
      </c>
      <c r="F190" s="22">
        <v>0</v>
      </c>
      <c r="G190" s="22" t="s">
        <v>22</v>
      </c>
      <c r="H190" s="56" t="s">
        <v>575</v>
      </c>
      <c r="I190" s="62">
        <v>13</v>
      </c>
      <c r="J190" s="62">
        <v>13</v>
      </c>
      <c r="K190" s="23">
        <f t="shared" si="10"/>
        <v>1</v>
      </c>
      <c r="L190" s="21"/>
    </row>
    <row r="191" spans="1:12" ht="45">
      <c r="A191" s="96" t="s">
        <v>221</v>
      </c>
      <c r="B191" s="101" t="s">
        <v>223</v>
      </c>
      <c r="C191" s="26" t="s">
        <v>32</v>
      </c>
      <c r="D191" s="22">
        <v>22379.4</v>
      </c>
      <c r="E191" s="22">
        <v>9836.2</v>
      </c>
      <c r="F191" s="22">
        <v>9185.5</v>
      </c>
      <c r="G191" s="27">
        <f>F191/E191</f>
        <v>0.9338464040991439</v>
      </c>
      <c r="H191" s="21"/>
      <c r="I191" s="22"/>
      <c r="J191" s="22"/>
      <c r="K191" s="22"/>
      <c r="L191" s="21"/>
    </row>
    <row r="192" spans="1:12" ht="15">
      <c r="A192" s="96" t="s">
        <v>222</v>
      </c>
      <c r="B192" s="101" t="s">
        <v>223</v>
      </c>
      <c r="C192" s="26" t="s">
        <v>33</v>
      </c>
      <c r="D192" s="22">
        <v>22379.4</v>
      </c>
      <c r="E192" s="22">
        <v>9836.2</v>
      </c>
      <c r="F192" s="22">
        <v>9185.5</v>
      </c>
      <c r="G192" s="27">
        <f>F192/E192</f>
        <v>0.9338464040991439</v>
      </c>
      <c r="H192" s="21"/>
      <c r="I192" s="22"/>
      <c r="J192" s="22"/>
      <c r="K192" s="22"/>
      <c r="L192" s="21"/>
    </row>
    <row r="193" spans="1:12" ht="21" customHeight="1">
      <c r="A193" s="24" t="s">
        <v>224</v>
      </c>
      <c r="B193" s="120" t="s">
        <v>225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2"/>
    </row>
    <row r="194" spans="1:12" ht="89.25" customHeight="1">
      <c r="A194" s="96" t="s">
        <v>226</v>
      </c>
      <c r="B194" s="101" t="s">
        <v>227</v>
      </c>
      <c r="C194" s="26" t="s">
        <v>32</v>
      </c>
      <c r="D194" s="22">
        <v>1000</v>
      </c>
      <c r="E194" s="22">
        <v>1000</v>
      </c>
      <c r="F194" s="22">
        <v>1000</v>
      </c>
      <c r="G194" s="23">
        <f>F194/E194</f>
        <v>1</v>
      </c>
      <c r="H194" s="80" t="s">
        <v>576</v>
      </c>
      <c r="I194" s="78">
        <v>3</v>
      </c>
      <c r="J194" s="78">
        <v>0</v>
      </c>
      <c r="K194" s="40" t="s">
        <v>22</v>
      </c>
      <c r="L194" s="81" t="s">
        <v>394</v>
      </c>
    </row>
    <row r="195" spans="1:12" ht="36" customHeight="1">
      <c r="A195" s="96" t="s">
        <v>226</v>
      </c>
      <c r="B195" s="101" t="s">
        <v>227</v>
      </c>
      <c r="C195" s="26" t="s">
        <v>33</v>
      </c>
      <c r="D195" s="22">
        <v>1000</v>
      </c>
      <c r="E195" s="22">
        <v>1000</v>
      </c>
      <c r="F195" s="22">
        <v>1000</v>
      </c>
      <c r="G195" s="23">
        <f>F195/E195</f>
        <v>1</v>
      </c>
      <c r="H195" s="56"/>
      <c r="I195" s="62"/>
      <c r="J195" s="62"/>
      <c r="K195" s="22"/>
      <c r="L195" s="67"/>
    </row>
    <row r="196" spans="1:12" ht="45">
      <c r="A196" s="18" t="s">
        <v>228</v>
      </c>
      <c r="B196" s="65" t="s">
        <v>229</v>
      </c>
      <c r="C196" s="26" t="s">
        <v>33</v>
      </c>
      <c r="D196" s="22">
        <v>0</v>
      </c>
      <c r="E196" s="22">
        <v>0</v>
      </c>
      <c r="F196" s="22">
        <v>0</v>
      </c>
      <c r="G196" s="22" t="s">
        <v>22</v>
      </c>
      <c r="H196" s="56" t="s">
        <v>577</v>
      </c>
      <c r="I196" s="62">
        <v>1</v>
      </c>
      <c r="J196" s="62">
        <v>1</v>
      </c>
      <c r="K196" s="23">
        <f>J196/I196</f>
        <v>1</v>
      </c>
      <c r="L196" s="21"/>
    </row>
    <row r="197" spans="1:12" ht="39" customHeight="1">
      <c r="A197" s="18" t="s">
        <v>230</v>
      </c>
      <c r="B197" s="65" t="s">
        <v>231</v>
      </c>
      <c r="C197" s="26" t="s">
        <v>33</v>
      </c>
      <c r="D197" s="22">
        <v>0</v>
      </c>
      <c r="E197" s="22">
        <v>0</v>
      </c>
      <c r="F197" s="22">
        <v>0</v>
      </c>
      <c r="G197" s="22" t="s">
        <v>22</v>
      </c>
      <c r="H197" s="56" t="s">
        <v>578</v>
      </c>
      <c r="I197" s="62">
        <v>35</v>
      </c>
      <c r="J197" s="62">
        <v>35</v>
      </c>
      <c r="K197" s="23">
        <f>J197/I197</f>
        <v>1</v>
      </c>
      <c r="L197" s="21"/>
    </row>
    <row r="198" spans="1:12" ht="53.25" customHeight="1">
      <c r="A198" s="96" t="s">
        <v>232</v>
      </c>
      <c r="B198" s="101" t="s">
        <v>233</v>
      </c>
      <c r="C198" s="26" t="s">
        <v>117</v>
      </c>
      <c r="D198" s="22">
        <v>100</v>
      </c>
      <c r="E198" s="22">
        <v>100</v>
      </c>
      <c r="F198" s="22">
        <v>100</v>
      </c>
      <c r="G198" s="23">
        <f>F198/E198</f>
        <v>1</v>
      </c>
      <c r="H198" s="56" t="s">
        <v>579</v>
      </c>
      <c r="I198" s="62">
        <v>25</v>
      </c>
      <c r="J198" s="62">
        <v>25</v>
      </c>
      <c r="K198" s="23">
        <f>J198/I198</f>
        <v>1</v>
      </c>
      <c r="L198" s="21"/>
    </row>
    <row r="199" spans="1:12" ht="15">
      <c r="A199" s="96" t="s">
        <v>232</v>
      </c>
      <c r="B199" s="101" t="s">
        <v>233</v>
      </c>
      <c r="C199" s="26" t="s">
        <v>33</v>
      </c>
      <c r="D199" s="22">
        <v>100</v>
      </c>
      <c r="E199" s="22">
        <v>100</v>
      </c>
      <c r="F199" s="22">
        <v>100</v>
      </c>
      <c r="G199" s="23">
        <f>F199/E199</f>
        <v>1</v>
      </c>
      <c r="H199" s="21"/>
      <c r="I199" s="30"/>
      <c r="J199" s="30"/>
      <c r="K199" s="31"/>
      <c r="L199" s="21"/>
    </row>
    <row r="200" spans="1:12" ht="21" customHeight="1">
      <c r="A200" s="24" t="s">
        <v>234</v>
      </c>
      <c r="B200" s="120" t="s">
        <v>235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2"/>
    </row>
    <row r="201" spans="1:12" ht="45">
      <c r="A201" s="96" t="s">
        <v>236</v>
      </c>
      <c r="B201" s="111" t="s">
        <v>237</v>
      </c>
      <c r="C201" s="26" t="s">
        <v>32</v>
      </c>
      <c r="D201" s="22">
        <v>14500</v>
      </c>
      <c r="E201" s="22">
        <v>14500</v>
      </c>
      <c r="F201" s="22">
        <v>14427.6</v>
      </c>
      <c r="G201" s="27">
        <f>F201/E201</f>
        <v>0.9950068965517241</v>
      </c>
      <c r="H201" s="56" t="s">
        <v>580</v>
      </c>
      <c r="I201" s="62">
        <v>4</v>
      </c>
      <c r="J201" s="62">
        <v>4</v>
      </c>
      <c r="K201" s="23">
        <f>J201/I201</f>
        <v>1</v>
      </c>
      <c r="L201" s="21"/>
    </row>
    <row r="202" spans="1:12" ht="15">
      <c r="A202" s="96" t="s">
        <v>236</v>
      </c>
      <c r="B202" s="111" t="s">
        <v>237</v>
      </c>
      <c r="C202" s="26" t="s">
        <v>33</v>
      </c>
      <c r="D202" s="22">
        <v>14500</v>
      </c>
      <c r="E202" s="22">
        <v>14500</v>
      </c>
      <c r="F202" s="22">
        <v>14427.6</v>
      </c>
      <c r="G202" s="27">
        <f>F202/E202</f>
        <v>0.9950068965517241</v>
      </c>
      <c r="H202" s="56"/>
      <c r="I202" s="62"/>
      <c r="J202" s="62"/>
      <c r="K202" s="22"/>
      <c r="L202" s="21"/>
    </row>
    <row r="203" spans="1:12" ht="45">
      <c r="A203" s="96" t="s">
        <v>238</v>
      </c>
      <c r="B203" s="111" t="s">
        <v>239</v>
      </c>
      <c r="C203" s="26" t="s">
        <v>32</v>
      </c>
      <c r="D203" s="22">
        <v>67683.7</v>
      </c>
      <c r="E203" s="22">
        <v>64912.8</v>
      </c>
      <c r="F203" s="22">
        <v>64912.8</v>
      </c>
      <c r="G203" s="23">
        <f>F203/E203</f>
        <v>1</v>
      </c>
      <c r="H203" s="56" t="s">
        <v>581</v>
      </c>
      <c r="I203" s="62">
        <v>2</v>
      </c>
      <c r="J203" s="62">
        <v>2</v>
      </c>
      <c r="K203" s="23">
        <f>J203/I203</f>
        <v>1</v>
      </c>
      <c r="L203" s="21"/>
    </row>
    <row r="204" spans="1:12" ht="15">
      <c r="A204" s="96" t="s">
        <v>238</v>
      </c>
      <c r="B204" s="111" t="s">
        <v>239</v>
      </c>
      <c r="C204" s="26" t="s">
        <v>33</v>
      </c>
      <c r="D204" s="22">
        <v>67683.7</v>
      </c>
      <c r="E204" s="22">
        <v>64912.8</v>
      </c>
      <c r="F204" s="22">
        <v>64912.8</v>
      </c>
      <c r="G204" s="23">
        <f>F204/E204</f>
        <v>1</v>
      </c>
      <c r="H204" s="21"/>
      <c r="I204" s="30"/>
      <c r="J204" s="30"/>
      <c r="K204" s="31"/>
      <c r="L204" s="21"/>
    </row>
    <row r="205" spans="1:12" ht="27" customHeight="1">
      <c r="A205" s="24" t="s">
        <v>240</v>
      </c>
      <c r="B205" s="120" t="s">
        <v>241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2"/>
    </row>
    <row r="206" spans="1:12" ht="45">
      <c r="A206" s="18" t="s">
        <v>242</v>
      </c>
      <c r="B206" s="65" t="s">
        <v>243</v>
      </c>
      <c r="C206" s="26" t="s">
        <v>33</v>
      </c>
      <c r="D206" s="22">
        <v>0</v>
      </c>
      <c r="E206" s="22">
        <v>0</v>
      </c>
      <c r="F206" s="22">
        <v>0</v>
      </c>
      <c r="G206" s="22" t="s">
        <v>22</v>
      </c>
      <c r="H206" s="56" t="s">
        <v>582</v>
      </c>
      <c r="I206" s="62">
        <v>5610</v>
      </c>
      <c r="J206" s="62">
        <v>5610</v>
      </c>
      <c r="K206" s="23">
        <f>J206/I206</f>
        <v>1</v>
      </c>
      <c r="L206" s="21"/>
    </row>
    <row r="207" spans="1:12" ht="67.5" customHeight="1">
      <c r="A207" s="18" t="s">
        <v>244</v>
      </c>
      <c r="B207" s="65" t="s">
        <v>245</v>
      </c>
      <c r="C207" s="26" t="s">
        <v>33</v>
      </c>
      <c r="D207" s="22">
        <v>0</v>
      </c>
      <c r="E207" s="22">
        <v>0</v>
      </c>
      <c r="F207" s="22">
        <v>0</v>
      </c>
      <c r="G207" s="22" t="s">
        <v>22</v>
      </c>
      <c r="H207" s="56" t="s">
        <v>583</v>
      </c>
      <c r="I207" s="62">
        <v>12</v>
      </c>
      <c r="J207" s="62">
        <v>14</v>
      </c>
      <c r="K207" s="23">
        <f>J207/I207</f>
        <v>1.1666666666666667</v>
      </c>
      <c r="L207" s="21"/>
    </row>
    <row r="208" spans="1:12" ht="42.75">
      <c r="A208" s="96"/>
      <c r="B208" s="97" t="s">
        <v>379</v>
      </c>
      <c r="C208" s="29" t="s">
        <v>311</v>
      </c>
      <c r="D208" s="40">
        <v>0</v>
      </c>
      <c r="E208" s="40">
        <v>20000</v>
      </c>
      <c r="F208" s="40">
        <v>20000</v>
      </c>
      <c r="G208" s="61">
        <f>F208/E208</f>
        <v>1</v>
      </c>
      <c r="H208" s="21"/>
      <c r="I208" s="30"/>
      <c r="J208" s="30"/>
      <c r="K208" s="31"/>
      <c r="L208" s="21"/>
    </row>
    <row r="209" spans="1:12" ht="42.75">
      <c r="A209" s="96"/>
      <c r="B209" s="97" t="s">
        <v>246</v>
      </c>
      <c r="C209" s="29" t="s">
        <v>32</v>
      </c>
      <c r="D209" s="40">
        <f>D100+D102+D104+D115+D144+D146+D148+D150+D152+D154+D158+D160+D163+D165+D170+D173+D177+D183+D186+D191+D194+D201+D203</f>
        <v>312775.39999999997</v>
      </c>
      <c r="E209" s="40">
        <f>E100+E102+E104+E115+E144+E146+E148+E150+E152+E154+E158+E160+E163+E165+E170+E173+E177+E183+E186+E191+E194+E201+E203</f>
        <v>297461.3</v>
      </c>
      <c r="F209" s="40">
        <f>F100+F102+F104+F115+F144+F146+F148+F150+F152+F154+F158+F160+F163+F165+F170+F173+F177+F183+F186+F191+F194+F201+F203</f>
        <v>295044.2</v>
      </c>
      <c r="G209" s="41">
        <f>F209/E209</f>
        <v>0.991874237085631</v>
      </c>
      <c r="H209" s="21"/>
      <c r="I209" s="30"/>
      <c r="J209" s="30"/>
      <c r="K209" s="31"/>
      <c r="L209" s="21"/>
    </row>
    <row r="210" spans="1:12" ht="28.5">
      <c r="A210" s="96"/>
      <c r="B210" s="97" t="s">
        <v>246</v>
      </c>
      <c r="C210" s="29" t="s">
        <v>117</v>
      </c>
      <c r="D210" s="40">
        <f>D107+D109+D175+D188+D198</f>
        <v>1110.2</v>
      </c>
      <c r="E210" s="40">
        <v>1110.2</v>
      </c>
      <c r="F210" s="40">
        <v>1110.2</v>
      </c>
      <c r="G210" s="61">
        <f>F210/E210</f>
        <v>1</v>
      </c>
      <c r="H210" s="21"/>
      <c r="I210" s="30"/>
      <c r="J210" s="30"/>
      <c r="K210" s="31"/>
      <c r="L210" s="21"/>
    </row>
    <row r="211" spans="1:12" ht="15">
      <c r="A211" s="96"/>
      <c r="B211" s="97" t="s">
        <v>246</v>
      </c>
      <c r="C211" s="29" t="s">
        <v>33</v>
      </c>
      <c r="D211" s="40">
        <f>D208+D209+D210</f>
        <v>313885.6</v>
      </c>
      <c r="E211" s="40">
        <f>E208+E209+E210</f>
        <v>318571.5</v>
      </c>
      <c r="F211" s="40">
        <f>F208+F209+F210</f>
        <v>316154.4</v>
      </c>
      <c r="G211" s="41">
        <f>F211/E211</f>
        <v>0.9924126922841497</v>
      </c>
      <c r="H211" s="21"/>
      <c r="I211" s="30"/>
      <c r="J211" s="30"/>
      <c r="K211" s="31"/>
      <c r="L211" s="21"/>
    </row>
    <row r="212" spans="1:12" ht="14.25">
      <c r="A212" s="24" t="s">
        <v>247</v>
      </c>
      <c r="B212" s="120" t="s">
        <v>248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2"/>
    </row>
    <row r="213" spans="1:12" ht="15">
      <c r="A213" s="24" t="s">
        <v>249</v>
      </c>
      <c r="B213" s="102" t="s">
        <v>250</v>
      </c>
      <c r="C213" s="131"/>
      <c r="D213" s="131"/>
      <c r="E213" s="131"/>
      <c r="F213" s="131"/>
      <c r="G213" s="131"/>
      <c r="H213" s="131"/>
      <c r="I213" s="131"/>
      <c r="J213" s="131"/>
      <c r="K213" s="131"/>
      <c r="L213" s="132"/>
    </row>
    <row r="214" spans="1:12" ht="191.25" customHeight="1">
      <c r="A214" s="49"/>
      <c r="B214" s="102" t="s">
        <v>251</v>
      </c>
      <c r="C214" s="103"/>
      <c r="D214" s="103"/>
      <c r="E214" s="103"/>
      <c r="F214" s="103"/>
      <c r="G214" s="104"/>
      <c r="H214" s="80" t="s">
        <v>584</v>
      </c>
      <c r="I214" s="40">
        <v>108.5</v>
      </c>
      <c r="J214" s="40">
        <v>100.3</v>
      </c>
      <c r="K214" s="40">
        <f>J214/I214*100</f>
        <v>92.44239631336406</v>
      </c>
      <c r="L214" s="80" t="s">
        <v>571</v>
      </c>
    </row>
    <row r="215" spans="1:12" ht="32.25" customHeight="1">
      <c r="A215" s="24" t="s">
        <v>438</v>
      </c>
      <c r="B215" s="123" t="s">
        <v>252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5"/>
    </row>
    <row r="216" spans="1:12" ht="82.5" customHeight="1">
      <c r="A216" s="18" t="s">
        <v>440</v>
      </c>
      <c r="B216" s="65" t="s">
        <v>253</v>
      </c>
      <c r="C216" s="105" t="s">
        <v>32</v>
      </c>
      <c r="D216" s="108">
        <v>37050</v>
      </c>
      <c r="E216" s="108">
        <v>37050</v>
      </c>
      <c r="F216" s="108">
        <v>37050</v>
      </c>
      <c r="G216" s="126">
        <v>1</v>
      </c>
      <c r="H216" s="60" t="s">
        <v>585</v>
      </c>
      <c r="I216" s="62">
        <v>300</v>
      </c>
      <c r="J216" s="62">
        <v>428</v>
      </c>
      <c r="K216" s="23">
        <f>J216/I216</f>
        <v>1.4266666666666667</v>
      </c>
      <c r="L216" s="55" t="s">
        <v>458</v>
      </c>
    </row>
    <row r="217" spans="1:12" ht="69" customHeight="1">
      <c r="A217" s="18" t="s">
        <v>439</v>
      </c>
      <c r="B217" s="65" t="s">
        <v>254</v>
      </c>
      <c r="C217" s="107"/>
      <c r="D217" s="110"/>
      <c r="E217" s="110"/>
      <c r="F217" s="110"/>
      <c r="G217" s="127"/>
      <c r="H217" s="60" t="s">
        <v>586</v>
      </c>
      <c r="I217" s="62">
        <v>3</v>
      </c>
      <c r="J217" s="62">
        <v>4</v>
      </c>
      <c r="K217" s="23">
        <f>J217/I217</f>
        <v>1.3333333333333333</v>
      </c>
      <c r="L217" s="55" t="s">
        <v>459</v>
      </c>
    </row>
    <row r="218" spans="1:12" ht="87" customHeight="1">
      <c r="A218" s="18" t="s">
        <v>441</v>
      </c>
      <c r="B218" s="65" t="s">
        <v>255</v>
      </c>
      <c r="C218" s="26"/>
      <c r="D218" s="35"/>
      <c r="E218" s="35"/>
      <c r="F218" s="35"/>
      <c r="G218" s="35"/>
      <c r="H218" s="56" t="s">
        <v>587</v>
      </c>
      <c r="I218" s="22">
        <v>10</v>
      </c>
      <c r="J218" s="22">
        <v>22.8</v>
      </c>
      <c r="K218" s="23">
        <f aca="true" t="shared" si="11" ref="K218:K232">J218/I218</f>
        <v>2.2800000000000002</v>
      </c>
      <c r="L218" s="54" t="s">
        <v>546</v>
      </c>
    </row>
    <row r="219" spans="1:12" ht="42" customHeight="1">
      <c r="A219" s="18" t="s">
        <v>442</v>
      </c>
      <c r="B219" s="72" t="s">
        <v>387</v>
      </c>
      <c r="C219" s="26"/>
      <c r="D219" s="35"/>
      <c r="E219" s="35"/>
      <c r="F219" s="35"/>
      <c r="G219" s="35"/>
      <c r="H219" s="56" t="s">
        <v>588</v>
      </c>
      <c r="I219" s="62">
        <v>1</v>
      </c>
      <c r="J219" s="62">
        <v>1</v>
      </c>
      <c r="K219" s="23">
        <f t="shared" si="11"/>
        <v>1</v>
      </c>
      <c r="L219" s="21"/>
    </row>
    <row r="220" spans="1:17" ht="60" customHeight="1">
      <c r="A220" s="86" t="s">
        <v>443</v>
      </c>
      <c r="B220" s="83" t="s">
        <v>256</v>
      </c>
      <c r="C220" s="26"/>
      <c r="D220" s="35"/>
      <c r="E220" s="35"/>
      <c r="F220" s="35"/>
      <c r="G220" s="35"/>
      <c r="H220" s="56" t="s">
        <v>589</v>
      </c>
      <c r="I220" s="62">
        <v>109</v>
      </c>
      <c r="J220" s="62">
        <v>146</v>
      </c>
      <c r="K220" s="23">
        <f t="shared" si="11"/>
        <v>1.3394495412844036</v>
      </c>
      <c r="L220" s="54"/>
      <c r="Q220" s="47"/>
    </row>
    <row r="221" spans="1:17" ht="66.75" customHeight="1">
      <c r="A221" s="87"/>
      <c r="B221" s="147"/>
      <c r="C221" s="26"/>
      <c r="D221" s="35"/>
      <c r="E221" s="35"/>
      <c r="F221" s="35"/>
      <c r="G221" s="35"/>
      <c r="H221" s="56" t="s">
        <v>590</v>
      </c>
      <c r="I221" s="62">
        <v>50</v>
      </c>
      <c r="J221" s="62">
        <v>77</v>
      </c>
      <c r="K221" s="23">
        <f t="shared" si="11"/>
        <v>1.54</v>
      </c>
      <c r="L221" s="56"/>
      <c r="Q221" s="47"/>
    </row>
    <row r="222" spans="1:17" ht="52.5" customHeight="1">
      <c r="A222" s="87"/>
      <c r="B222" s="147"/>
      <c r="C222" s="26"/>
      <c r="D222" s="35"/>
      <c r="E222" s="35"/>
      <c r="F222" s="35"/>
      <c r="G222" s="35"/>
      <c r="H222" s="56" t="s">
        <v>591</v>
      </c>
      <c r="I222" s="62">
        <v>22</v>
      </c>
      <c r="J222" s="62">
        <v>27</v>
      </c>
      <c r="K222" s="23">
        <f t="shared" si="11"/>
        <v>1.2272727272727273</v>
      </c>
      <c r="L222" s="54"/>
      <c r="Q222" s="47"/>
    </row>
    <row r="223" spans="1:12" ht="59.25" customHeight="1">
      <c r="A223" s="18" t="s">
        <v>444</v>
      </c>
      <c r="B223" s="65" t="s">
        <v>257</v>
      </c>
      <c r="C223" s="26"/>
      <c r="D223" s="35"/>
      <c r="E223" s="35"/>
      <c r="F223" s="35"/>
      <c r="G223" s="35"/>
      <c r="H223" s="55" t="s">
        <v>592</v>
      </c>
      <c r="I223" s="62">
        <v>50</v>
      </c>
      <c r="J223" s="62">
        <v>50</v>
      </c>
      <c r="K223" s="23">
        <f t="shared" si="11"/>
        <v>1</v>
      </c>
      <c r="L223" s="21"/>
    </row>
    <row r="224" spans="1:13" ht="45">
      <c r="A224" s="18" t="s">
        <v>445</v>
      </c>
      <c r="B224" s="65" t="s">
        <v>258</v>
      </c>
      <c r="C224" s="26"/>
      <c r="D224" s="35"/>
      <c r="E224" s="35"/>
      <c r="F224" s="35"/>
      <c r="G224" s="35"/>
      <c r="H224" s="55" t="s">
        <v>593</v>
      </c>
      <c r="I224" s="62">
        <v>50</v>
      </c>
      <c r="J224" s="62">
        <v>50</v>
      </c>
      <c r="K224" s="23">
        <f t="shared" si="11"/>
        <v>1</v>
      </c>
      <c r="L224" s="21"/>
      <c r="M224" s="8"/>
    </row>
    <row r="225" spans="1:13" ht="39.75" customHeight="1">
      <c r="A225" s="18" t="s">
        <v>446</v>
      </c>
      <c r="B225" s="58" t="s">
        <v>259</v>
      </c>
      <c r="C225" s="26"/>
      <c r="D225" s="35"/>
      <c r="E225" s="35"/>
      <c r="F225" s="35"/>
      <c r="G225" s="35"/>
      <c r="H225" s="56" t="s">
        <v>594</v>
      </c>
      <c r="I225" s="62">
        <v>50</v>
      </c>
      <c r="J225" s="62">
        <v>50</v>
      </c>
      <c r="K225" s="23">
        <f t="shared" si="11"/>
        <v>1</v>
      </c>
      <c r="L225" s="21"/>
      <c r="M225" s="8"/>
    </row>
    <row r="226" spans="1:13" ht="69" customHeight="1">
      <c r="A226" s="18" t="s">
        <v>447</v>
      </c>
      <c r="B226" s="58" t="s">
        <v>260</v>
      </c>
      <c r="C226" s="26"/>
      <c r="D226" s="32"/>
      <c r="E226" s="32"/>
      <c r="F226" s="32"/>
      <c r="G226" s="33"/>
      <c r="H226" s="55" t="s">
        <v>595</v>
      </c>
      <c r="I226" s="22">
        <v>100</v>
      </c>
      <c r="J226" s="22">
        <v>100</v>
      </c>
      <c r="K226" s="23">
        <f t="shared" si="11"/>
        <v>1</v>
      </c>
      <c r="L226" s="21"/>
      <c r="M226" s="8"/>
    </row>
    <row r="227" spans="1:13" ht="74.25" customHeight="1">
      <c r="A227" s="86" t="s">
        <v>448</v>
      </c>
      <c r="B227" s="133" t="s">
        <v>388</v>
      </c>
      <c r="C227" s="26"/>
      <c r="D227" s="32"/>
      <c r="E227" s="32"/>
      <c r="F227" s="32"/>
      <c r="G227" s="33"/>
      <c r="H227" s="55" t="s">
        <v>596</v>
      </c>
      <c r="I227" s="62">
        <v>1307</v>
      </c>
      <c r="J227" s="62">
        <v>2215</v>
      </c>
      <c r="K227" s="23">
        <f t="shared" si="11"/>
        <v>1.6947207345065034</v>
      </c>
      <c r="L227" s="55"/>
      <c r="M227" s="8"/>
    </row>
    <row r="228" spans="1:13" ht="78" customHeight="1">
      <c r="A228" s="87"/>
      <c r="B228" s="146"/>
      <c r="C228" s="26"/>
      <c r="D228" s="32"/>
      <c r="E228" s="32"/>
      <c r="F228" s="32"/>
      <c r="G228" s="33"/>
      <c r="H228" s="55" t="s">
        <v>597</v>
      </c>
      <c r="I228" s="62">
        <v>500</v>
      </c>
      <c r="J228" s="62">
        <v>1177</v>
      </c>
      <c r="K228" s="23">
        <f t="shared" si="11"/>
        <v>2.354</v>
      </c>
      <c r="L228" s="55"/>
      <c r="M228" s="8"/>
    </row>
    <row r="229" spans="1:13" ht="65.25" customHeight="1">
      <c r="A229" s="87"/>
      <c r="B229" s="146"/>
      <c r="C229" s="26"/>
      <c r="D229" s="32"/>
      <c r="E229" s="32"/>
      <c r="F229" s="32"/>
      <c r="G229" s="33"/>
      <c r="H229" s="55" t="s">
        <v>598</v>
      </c>
      <c r="I229" s="62">
        <v>216</v>
      </c>
      <c r="J229" s="62">
        <v>218</v>
      </c>
      <c r="K229" s="23">
        <f t="shared" si="11"/>
        <v>1.0092592592592593</v>
      </c>
      <c r="L229" s="21"/>
      <c r="M229" s="8"/>
    </row>
    <row r="230" spans="1:13" ht="51.75" customHeight="1">
      <c r="A230" s="87"/>
      <c r="B230" s="146"/>
      <c r="C230" s="26"/>
      <c r="D230" s="32"/>
      <c r="E230" s="32"/>
      <c r="F230" s="32"/>
      <c r="G230" s="33"/>
      <c r="H230" s="55" t="s">
        <v>599</v>
      </c>
      <c r="I230" s="62">
        <v>30</v>
      </c>
      <c r="J230" s="62">
        <v>31</v>
      </c>
      <c r="K230" s="23">
        <f t="shared" si="11"/>
        <v>1.0333333333333334</v>
      </c>
      <c r="L230" s="21"/>
      <c r="M230" s="8"/>
    </row>
    <row r="231" spans="1:13" ht="62.25" customHeight="1">
      <c r="A231" s="130"/>
      <c r="B231" s="134"/>
      <c r="C231" s="26"/>
      <c r="D231" s="32"/>
      <c r="E231" s="32"/>
      <c r="F231" s="32"/>
      <c r="G231" s="33"/>
      <c r="H231" s="55" t="s">
        <v>600</v>
      </c>
      <c r="I231" s="22">
        <v>0.087</v>
      </c>
      <c r="J231" s="22">
        <v>0.099</v>
      </c>
      <c r="K231" s="23">
        <f t="shared" si="11"/>
        <v>1.1379310344827587</v>
      </c>
      <c r="L231" s="56"/>
      <c r="M231" s="8"/>
    </row>
    <row r="232" spans="1:13" ht="61.5" customHeight="1">
      <c r="A232" s="46" t="s">
        <v>449</v>
      </c>
      <c r="B232" s="73" t="s">
        <v>389</v>
      </c>
      <c r="C232" s="26"/>
      <c r="D232" s="32"/>
      <c r="E232" s="32"/>
      <c r="F232" s="32"/>
      <c r="G232" s="33"/>
      <c r="H232" s="55" t="s">
        <v>601</v>
      </c>
      <c r="I232" s="22">
        <v>60</v>
      </c>
      <c r="J232" s="22">
        <v>89</v>
      </c>
      <c r="K232" s="23">
        <f t="shared" si="11"/>
        <v>1.4833333333333334</v>
      </c>
      <c r="L232" s="54"/>
      <c r="M232" s="8"/>
    </row>
    <row r="233" spans="1:13" ht="109.5" customHeight="1">
      <c r="A233" s="18" t="s">
        <v>450</v>
      </c>
      <c r="B233" s="58" t="s">
        <v>261</v>
      </c>
      <c r="C233" s="26" t="s">
        <v>33</v>
      </c>
      <c r="D233" s="22">
        <v>0</v>
      </c>
      <c r="E233" s="22">
        <v>0</v>
      </c>
      <c r="F233" s="22">
        <v>0</v>
      </c>
      <c r="G233" s="22" t="s">
        <v>22</v>
      </c>
      <c r="H233" s="60" t="s">
        <v>602</v>
      </c>
      <c r="I233" s="62">
        <v>27</v>
      </c>
      <c r="J233" s="62">
        <v>68</v>
      </c>
      <c r="K233" s="23">
        <f>J233/I233</f>
        <v>2.5185185185185186</v>
      </c>
      <c r="L233" s="56"/>
      <c r="M233" s="8"/>
    </row>
    <row r="234" spans="1:16" ht="51" customHeight="1">
      <c r="A234" s="86" t="s">
        <v>451</v>
      </c>
      <c r="B234" s="83" t="s">
        <v>262</v>
      </c>
      <c r="C234" s="26" t="s">
        <v>311</v>
      </c>
      <c r="D234" s="22">
        <v>71655</v>
      </c>
      <c r="E234" s="22">
        <v>71655</v>
      </c>
      <c r="F234" s="22">
        <v>71655</v>
      </c>
      <c r="G234" s="23">
        <v>1</v>
      </c>
      <c r="H234" s="60" t="s">
        <v>603</v>
      </c>
      <c r="I234" s="36" t="s">
        <v>365</v>
      </c>
      <c r="J234" s="36" t="s">
        <v>365</v>
      </c>
      <c r="K234" s="23">
        <v>1</v>
      </c>
      <c r="L234" s="21"/>
      <c r="P234" s="142"/>
    </row>
    <row r="235" spans="1:16" ht="65.25" customHeight="1">
      <c r="A235" s="87"/>
      <c r="B235" s="147"/>
      <c r="C235" s="26"/>
      <c r="D235" s="22"/>
      <c r="E235" s="22"/>
      <c r="F235" s="22"/>
      <c r="G235" s="27"/>
      <c r="H235" s="56" t="s">
        <v>604</v>
      </c>
      <c r="I235" s="62">
        <v>1</v>
      </c>
      <c r="J235" s="62">
        <v>1</v>
      </c>
      <c r="K235" s="23">
        <f>J235/I235</f>
        <v>1</v>
      </c>
      <c r="L235" s="21"/>
      <c r="P235" s="142"/>
    </row>
    <row r="236" spans="1:12" ht="55.5" customHeight="1">
      <c r="A236" s="130"/>
      <c r="B236" s="129"/>
      <c r="C236" s="26" t="s">
        <v>33</v>
      </c>
      <c r="D236" s="22">
        <v>71655</v>
      </c>
      <c r="E236" s="22">
        <v>71655</v>
      </c>
      <c r="F236" s="22">
        <v>71655</v>
      </c>
      <c r="G236" s="23">
        <v>1</v>
      </c>
      <c r="H236" s="60" t="s">
        <v>605</v>
      </c>
      <c r="I236" s="62">
        <v>6</v>
      </c>
      <c r="J236" s="62">
        <v>12</v>
      </c>
      <c r="K236" s="23">
        <f>J236/I236</f>
        <v>2</v>
      </c>
      <c r="L236" s="56" t="s">
        <v>460</v>
      </c>
    </row>
    <row r="237" spans="1:12" ht="52.5" customHeight="1">
      <c r="A237" s="86" t="s">
        <v>452</v>
      </c>
      <c r="B237" s="133" t="s">
        <v>390</v>
      </c>
      <c r="C237" s="26"/>
      <c r="D237" s="22"/>
      <c r="E237" s="22"/>
      <c r="F237" s="22"/>
      <c r="G237" s="27"/>
      <c r="H237" s="56" t="s">
        <v>606</v>
      </c>
      <c r="I237" s="62">
        <v>1</v>
      </c>
      <c r="J237" s="62">
        <v>1</v>
      </c>
      <c r="K237" s="23">
        <f>J237/I237</f>
        <v>1</v>
      </c>
      <c r="L237" s="56"/>
    </row>
    <row r="238" spans="1:12" ht="72.75" customHeight="1">
      <c r="A238" s="130"/>
      <c r="B238" s="134"/>
      <c r="C238" s="26"/>
      <c r="D238" s="22"/>
      <c r="E238" s="22"/>
      <c r="F238" s="22"/>
      <c r="G238" s="27"/>
      <c r="H238" s="56" t="s">
        <v>607</v>
      </c>
      <c r="I238" s="62">
        <v>22</v>
      </c>
      <c r="J238" s="62">
        <v>27</v>
      </c>
      <c r="K238" s="23">
        <f>J238/I238</f>
        <v>1.2272727272727273</v>
      </c>
      <c r="L238" s="56"/>
    </row>
    <row r="239" spans="1:13" ht="30" customHeight="1">
      <c r="A239" s="96"/>
      <c r="B239" s="97" t="s">
        <v>263</v>
      </c>
      <c r="C239" s="39" t="s">
        <v>311</v>
      </c>
      <c r="D239" s="40">
        <v>71655</v>
      </c>
      <c r="E239" s="40">
        <v>71655</v>
      </c>
      <c r="F239" s="40">
        <v>71655</v>
      </c>
      <c r="G239" s="61">
        <f>F239/E239</f>
        <v>1</v>
      </c>
      <c r="H239" s="21"/>
      <c r="I239" s="30"/>
      <c r="J239" s="30"/>
      <c r="K239" s="31"/>
      <c r="L239" s="21"/>
      <c r="M239" s="8"/>
    </row>
    <row r="240" spans="1:13" ht="32.25" customHeight="1">
      <c r="A240" s="96"/>
      <c r="B240" s="97"/>
      <c r="C240" s="39" t="s">
        <v>32</v>
      </c>
      <c r="D240" s="40">
        <v>37050</v>
      </c>
      <c r="E240" s="40">
        <v>37050</v>
      </c>
      <c r="F240" s="40">
        <v>37050</v>
      </c>
      <c r="G240" s="61">
        <f>F240/E240</f>
        <v>1</v>
      </c>
      <c r="H240" s="21"/>
      <c r="I240" s="30"/>
      <c r="J240" s="30"/>
      <c r="K240" s="31"/>
      <c r="L240" s="21"/>
      <c r="M240" s="8"/>
    </row>
    <row r="241" spans="1:13" ht="18.75" customHeight="1">
      <c r="A241" s="96"/>
      <c r="B241" s="97" t="s">
        <v>263</v>
      </c>
      <c r="C241" s="39" t="s">
        <v>33</v>
      </c>
      <c r="D241" s="40">
        <f>D239+D240</f>
        <v>108705</v>
      </c>
      <c r="E241" s="40">
        <f>E239+E240</f>
        <v>108705</v>
      </c>
      <c r="F241" s="40">
        <f>F239+F240</f>
        <v>108705</v>
      </c>
      <c r="G241" s="61">
        <f>F241/E241</f>
        <v>1</v>
      </c>
      <c r="H241" s="21"/>
      <c r="I241" s="30"/>
      <c r="J241" s="30"/>
      <c r="K241" s="31"/>
      <c r="L241" s="21"/>
      <c r="M241" s="8"/>
    </row>
    <row r="242" spans="1:12" ht="14.25" customHeight="1">
      <c r="A242" s="24" t="s">
        <v>264</v>
      </c>
      <c r="B242" s="102" t="s">
        <v>265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4"/>
    </row>
    <row r="243" spans="1:12" ht="14.25" customHeight="1">
      <c r="A243" s="24" t="s">
        <v>266</v>
      </c>
      <c r="B243" s="102" t="s">
        <v>267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4"/>
    </row>
    <row r="244" spans="1:12" ht="14.25" customHeight="1">
      <c r="A244" s="24" t="s">
        <v>268</v>
      </c>
      <c r="B244" s="102" t="s">
        <v>269</v>
      </c>
      <c r="C244" s="103"/>
      <c r="D244" s="103"/>
      <c r="E244" s="103"/>
      <c r="F244" s="103"/>
      <c r="G244" s="103"/>
      <c r="H244" s="103"/>
      <c r="I244" s="103"/>
      <c r="J244" s="103"/>
      <c r="K244" s="103"/>
      <c r="L244" s="104"/>
    </row>
    <row r="245" spans="1:12" ht="19.5" customHeight="1">
      <c r="A245" s="24" t="s">
        <v>270</v>
      </c>
      <c r="B245" s="102" t="s">
        <v>271</v>
      </c>
      <c r="C245" s="103"/>
      <c r="D245" s="103"/>
      <c r="E245" s="103"/>
      <c r="F245" s="103"/>
      <c r="G245" s="103"/>
      <c r="H245" s="103"/>
      <c r="I245" s="103"/>
      <c r="J245" s="103"/>
      <c r="K245" s="103"/>
      <c r="L245" s="104"/>
    </row>
    <row r="246" spans="1:12" ht="60">
      <c r="A246" s="96" t="s">
        <v>272</v>
      </c>
      <c r="B246" s="101" t="s">
        <v>273</v>
      </c>
      <c r="C246" s="26"/>
      <c r="D246" s="32"/>
      <c r="E246" s="32"/>
      <c r="F246" s="32"/>
      <c r="G246" s="33"/>
      <c r="H246" s="56" t="s">
        <v>608</v>
      </c>
      <c r="I246" s="22">
        <v>4</v>
      </c>
      <c r="J246" s="22">
        <v>4</v>
      </c>
      <c r="K246" s="23">
        <f>J246/I246</f>
        <v>1</v>
      </c>
      <c r="L246" s="21"/>
    </row>
    <row r="247" spans="1:12" ht="60">
      <c r="A247" s="96" t="s">
        <v>272</v>
      </c>
      <c r="B247" s="101" t="s">
        <v>273</v>
      </c>
      <c r="C247" s="26"/>
      <c r="D247" s="32"/>
      <c r="E247" s="32"/>
      <c r="F247" s="32"/>
      <c r="G247" s="33"/>
      <c r="H247" s="56" t="s">
        <v>609</v>
      </c>
      <c r="I247" s="22">
        <v>4</v>
      </c>
      <c r="J247" s="22">
        <v>4</v>
      </c>
      <c r="K247" s="23">
        <f>J247/I247</f>
        <v>1</v>
      </c>
      <c r="L247" s="21"/>
    </row>
    <row r="248" spans="1:12" ht="45">
      <c r="A248" s="96" t="s">
        <v>272</v>
      </c>
      <c r="B248" s="101" t="s">
        <v>273</v>
      </c>
      <c r="C248" s="26"/>
      <c r="D248" s="32"/>
      <c r="E248" s="32"/>
      <c r="F248" s="32"/>
      <c r="G248" s="33"/>
      <c r="H248" s="56" t="s">
        <v>610</v>
      </c>
      <c r="I248" s="22">
        <v>4</v>
      </c>
      <c r="J248" s="22">
        <v>4</v>
      </c>
      <c r="K248" s="23">
        <f>J248/I248</f>
        <v>1</v>
      </c>
      <c r="L248" s="21"/>
    </row>
    <row r="249" spans="1:12" ht="75">
      <c r="A249" s="96" t="s">
        <v>272</v>
      </c>
      <c r="B249" s="101" t="s">
        <v>273</v>
      </c>
      <c r="C249" s="26" t="s">
        <v>33</v>
      </c>
      <c r="D249" s="22">
        <v>0</v>
      </c>
      <c r="E249" s="22">
        <v>0</v>
      </c>
      <c r="F249" s="22">
        <v>0</v>
      </c>
      <c r="G249" s="22" t="s">
        <v>22</v>
      </c>
      <c r="H249" s="56" t="s">
        <v>611</v>
      </c>
      <c r="I249" s="22">
        <v>4</v>
      </c>
      <c r="J249" s="22">
        <v>4</v>
      </c>
      <c r="K249" s="23">
        <f>J249/I249</f>
        <v>1</v>
      </c>
      <c r="L249" s="21"/>
    </row>
    <row r="250" spans="1:12" ht="15">
      <c r="A250" s="96"/>
      <c r="B250" s="98" t="s">
        <v>274</v>
      </c>
      <c r="C250" s="29"/>
      <c r="D250" s="40"/>
      <c r="E250" s="40"/>
      <c r="F250" s="40"/>
      <c r="G250" s="40"/>
      <c r="H250" s="21"/>
      <c r="I250" s="30"/>
      <c r="J250" s="30"/>
      <c r="K250" s="31"/>
      <c r="L250" s="21"/>
    </row>
    <row r="251" spans="1:12" ht="24" customHeight="1">
      <c r="A251" s="96"/>
      <c r="B251" s="98" t="s">
        <v>274</v>
      </c>
      <c r="C251" s="29" t="s">
        <v>33</v>
      </c>
      <c r="D251" s="40">
        <v>0</v>
      </c>
      <c r="E251" s="40">
        <v>0</v>
      </c>
      <c r="F251" s="40">
        <v>0</v>
      </c>
      <c r="G251" s="40" t="s">
        <v>22</v>
      </c>
      <c r="H251" s="21"/>
      <c r="I251" s="30"/>
      <c r="J251" s="30"/>
      <c r="K251" s="31"/>
      <c r="L251" s="21"/>
    </row>
    <row r="252" spans="1:12" ht="37.5" customHeight="1">
      <c r="A252" s="24" t="s">
        <v>275</v>
      </c>
      <c r="B252" s="102" t="s">
        <v>276</v>
      </c>
      <c r="C252" s="103"/>
      <c r="D252" s="103"/>
      <c r="E252" s="103"/>
      <c r="F252" s="103"/>
      <c r="G252" s="103"/>
      <c r="H252" s="103"/>
      <c r="I252" s="103"/>
      <c r="J252" s="103"/>
      <c r="K252" s="103"/>
      <c r="L252" s="104"/>
    </row>
    <row r="253" spans="1:12" ht="14.25" customHeight="1">
      <c r="A253" s="24" t="s">
        <v>277</v>
      </c>
      <c r="B253" s="120" t="s">
        <v>278</v>
      </c>
      <c r="C253" s="121"/>
      <c r="D253" s="121"/>
      <c r="E253" s="121"/>
      <c r="F253" s="121"/>
      <c r="G253" s="121"/>
      <c r="H253" s="121"/>
      <c r="I253" s="121"/>
      <c r="J253" s="121"/>
      <c r="K253" s="121"/>
      <c r="L253" s="122"/>
    </row>
    <row r="254" spans="1:12" ht="31.5" customHeight="1">
      <c r="A254" s="24" t="s">
        <v>279</v>
      </c>
      <c r="B254" s="102" t="s">
        <v>280</v>
      </c>
      <c r="C254" s="103"/>
      <c r="D254" s="103"/>
      <c r="E254" s="103"/>
      <c r="F254" s="103"/>
      <c r="G254" s="103"/>
      <c r="H254" s="103"/>
      <c r="I254" s="103"/>
      <c r="J254" s="103"/>
      <c r="K254" s="103"/>
      <c r="L254" s="104"/>
    </row>
    <row r="255" spans="1:12" ht="30.75" customHeight="1">
      <c r="A255" s="24" t="s">
        <v>281</v>
      </c>
      <c r="B255" s="102" t="s">
        <v>380</v>
      </c>
      <c r="C255" s="103"/>
      <c r="D255" s="103"/>
      <c r="E255" s="103"/>
      <c r="F255" s="103"/>
      <c r="G255" s="103"/>
      <c r="H255" s="103"/>
      <c r="I255" s="103"/>
      <c r="J255" s="103"/>
      <c r="K255" s="103"/>
      <c r="L255" s="104"/>
    </row>
    <row r="256" spans="1:12" ht="58.5" customHeight="1">
      <c r="A256" s="18" t="s">
        <v>282</v>
      </c>
      <c r="B256" s="65" t="s">
        <v>283</v>
      </c>
      <c r="C256" s="26"/>
      <c r="D256" s="22"/>
      <c r="E256" s="22"/>
      <c r="F256" s="22"/>
      <c r="G256" s="22"/>
      <c r="H256" s="56" t="s">
        <v>612</v>
      </c>
      <c r="I256" s="62">
        <v>3</v>
      </c>
      <c r="J256" s="62">
        <v>3</v>
      </c>
      <c r="K256" s="23">
        <f>J256/I256</f>
        <v>1</v>
      </c>
      <c r="L256" s="21"/>
    </row>
    <row r="257" spans="1:12" ht="54.75" customHeight="1">
      <c r="A257" s="18" t="s">
        <v>284</v>
      </c>
      <c r="B257" s="65" t="s">
        <v>285</v>
      </c>
      <c r="C257" s="26"/>
      <c r="D257" s="22"/>
      <c r="E257" s="22"/>
      <c r="F257" s="22"/>
      <c r="G257" s="22"/>
      <c r="H257" s="56"/>
      <c r="I257" s="22"/>
      <c r="J257" s="22"/>
      <c r="K257" s="22"/>
      <c r="L257" s="21"/>
    </row>
    <row r="258" spans="1:12" ht="45">
      <c r="A258" s="18" t="s">
        <v>286</v>
      </c>
      <c r="B258" s="65" t="s">
        <v>287</v>
      </c>
      <c r="C258" s="26"/>
      <c r="D258" s="22"/>
      <c r="E258" s="22"/>
      <c r="F258" s="22"/>
      <c r="G258" s="22"/>
      <c r="H258" s="56"/>
      <c r="I258" s="22"/>
      <c r="J258" s="22"/>
      <c r="K258" s="22"/>
      <c r="L258" s="21"/>
    </row>
    <row r="259" spans="1:12" ht="18.75" customHeight="1">
      <c r="A259" s="24" t="s">
        <v>288</v>
      </c>
      <c r="B259" s="120" t="s">
        <v>289</v>
      </c>
      <c r="C259" s="121"/>
      <c r="D259" s="121"/>
      <c r="E259" s="121"/>
      <c r="F259" s="121"/>
      <c r="G259" s="121"/>
      <c r="H259" s="121"/>
      <c r="I259" s="121"/>
      <c r="J259" s="121"/>
      <c r="K259" s="121"/>
      <c r="L259" s="122"/>
    </row>
    <row r="260" spans="1:12" ht="60">
      <c r="A260" s="18" t="s">
        <v>290</v>
      </c>
      <c r="B260" s="65" t="s">
        <v>292</v>
      </c>
      <c r="C260" s="26"/>
      <c r="D260" s="22"/>
      <c r="E260" s="22"/>
      <c r="F260" s="22"/>
      <c r="G260" s="22"/>
      <c r="H260" s="56" t="s">
        <v>613</v>
      </c>
      <c r="I260" s="62">
        <v>4</v>
      </c>
      <c r="J260" s="62">
        <v>6</v>
      </c>
      <c r="K260" s="23">
        <f>J260/I260</f>
        <v>1.5</v>
      </c>
      <c r="L260" s="21"/>
    </row>
    <row r="261" spans="1:12" ht="45">
      <c r="A261" s="18" t="s">
        <v>291</v>
      </c>
      <c r="B261" s="65" t="s">
        <v>293</v>
      </c>
      <c r="C261" s="26"/>
      <c r="D261" s="22"/>
      <c r="E261" s="22"/>
      <c r="F261" s="22"/>
      <c r="G261" s="22"/>
      <c r="H261" s="56" t="s">
        <v>614</v>
      </c>
      <c r="I261" s="62">
        <v>29</v>
      </c>
      <c r="J261" s="62">
        <v>37</v>
      </c>
      <c r="K261" s="23">
        <f>J261/I261</f>
        <v>1.2758620689655173</v>
      </c>
      <c r="L261" s="21"/>
    </row>
    <row r="262" spans="1:12" ht="15">
      <c r="A262" s="96"/>
      <c r="B262" s="112" t="s">
        <v>294</v>
      </c>
      <c r="C262" s="29"/>
      <c r="D262" s="40"/>
      <c r="E262" s="40"/>
      <c r="F262" s="40"/>
      <c r="G262" s="40"/>
      <c r="H262" s="21"/>
      <c r="I262" s="30"/>
      <c r="J262" s="30"/>
      <c r="K262" s="31"/>
      <c r="L262" s="21"/>
    </row>
    <row r="263" spans="1:12" ht="15">
      <c r="A263" s="96"/>
      <c r="B263" s="112" t="s">
        <v>294</v>
      </c>
      <c r="C263" s="29" t="s">
        <v>33</v>
      </c>
      <c r="D263" s="40">
        <v>0</v>
      </c>
      <c r="E263" s="40">
        <v>0</v>
      </c>
      <c r="F263" s="40">
        <v>0</v>
      </c>
      <c r="G263" s="40" t="s">
        <v>22</v>
      </c>
      <c r="H263" s="21"/>
      <c r="I263" s="30"/>
      <c r="J263" s="30"/>
      <c r="K263" s="31"/>
      <c r="L263" s="21"/>
    </row>
    <row r="264" spans="1:12" ht="14.25" customHeight="1">
      <c r="A264" s="24" t="s">
        <v>295</v>
      </c>
      <c r="B264" s="102" t="s">
        <v>296</v>
      </c>
      <c r="C264" s="103"/>
      <c r="D264" s="103"/>
      <c r="E264" s="103"/>
      <c r="F264" s="103"/>
      <c r="G264" s="103"/>
      <c r="H264" s="103"/>
      <c r="I264" s="103"/>
      <c r="J264" s="103"/>
      <c r="K264" s="103"/>
      <c r="L264" s="104"/>
    </row>
    <row r="265" spans="1:12" ht="14.25" customHeight="1">
      <c r="A265" s="24" t="s">
        <v>297</v>
      </c>
      <c r="B265" s="120" t="s">
        <v>298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2"/>
    </row>
    <row r="266" spans="1:12" ht="60">
      <c r="A266" s="113" t="s">
        <v>299</v>
      </c>
      <c r="B266" s="114" t="s">
        <v>300</v>
      </c>
      <c r="C266" s="115"/>
      <c r="D266" s="115"/>
      <c r="E266" s="115"/>
      <c r="F266" s="115"/>
      <c r="G266" s="116"/>
      <c r="H266" s="56" t="s">
        <v>615</v>
      </c>
      <c r="I266" s="22">
        <v>41</v>
      </c>
      <c r="J266" s="22">
        <v>41.19</v>
      </c>
      <c r="K266" s="23">
        <f>J266/I266</f>
        <v>1.0046341463414634</v>
      </c>
      <c r="L266" s="21"/>
    </row>
    <row r="267" spans="1:12" ht="75">
      <c r="A267" s="113"/>
      <c r="B267" s="117" t="s">
        <v>300</v>
      </c>
      <c r="C267" s="118"/>
      <c r="D267" s="118"/>
      <c r="E267" s="118"/>
      <c r="F267" s="118"/>
      <c r="G267" s="119"/>
      <c r="H267" s="56" t="s">
        <v>616</v>
      </c>
      <c r="I267" s="22">
        <v>28.2</v>
      </c>
      <c r="J267" s="22">
        <v>28.2</v>
      </c>
      <c r="K267" s="23">
        <f>J267/I267</f>
        <v>1</v>
      </c>
      <c r="L267" s="21"/>
    </row>
    <row r="268" spans="1:12" ht="14.25" customHeight="1">
      <c r="A268" s="24" t="s">
        <v>301</v>
      </c>
      <c r="B268" s="102" t="s">
        <v>302</v>
      </c>
      <c r="C268" s="103"/>
      <c r="D268" s="103"/>
      <c r="E268" s="103"/>
      <c r="F268" s="103"/>
      <c r="G268" s="103"/>
      <c r="H268" s="103"/>
      <c r="I268" s="103"/>
      <c r="J268" s="103"/>
      <c r="K268" s="103"/>
      <c r="L268" s="104"/>
    </row>
    <row r="269" spans="1:12" ht="114" customHeight="1">
      <c r="A269" s="96" t="s">
        <v>404</v>
      </c>
      <c r="B269" s="101" t="s">
        <v>304</v>
      </c>
      <c r="C269" s="26" t="s">
        <v>32</v>
      </c>
      <c r="D269" s="22">
        <v>24687.1702</v>
      </c>
      <c r="E269" s="22">
        <v>24687.1702</v>
      </c>
      <c r="F269" s="22">
        <v>24687.17016</v>
      </c>
      <c r="G269" s="23">
        <f>F269/E269</f>
        <v>0.9999999983797252</v>
      </c>
      <c r="H269" s="56" t="s">
        <v>617</v>
      </c>
      <c r="I269" s="62">
        <v>2</v>
      </c>
      <c r="J269" s="62">
        <v>2</v>
      </c>
      <c r="K269" s="23">
        <f>J269/I269</f>
        <v>1</v>
      </c>
      <c r="L269" s="21"/>
    </row>
    <row r="270" spans="1:12" ht="56.25" customHeight="1">
      <c r="A270" s="96" t="s">
        <v>303</v>
      </c>
      <c r="B270" s="101" t="s">
        <v>304</v>
      </c>
      <c r="C270" s="26"/>
      <c r="D270" s="22"/>
      <c r="E270" s="22"/>
      <c r="F270" s="22"/>
      <c r="G270" s="22"/>
      <c r="H270" s="56" t="s">
        <v>618</v>
      </c>
      <c r="I270" s="62">
        <v>40</v>
      </c>
      <c r="J270" s="62">
        <v>40</v>
      </c>
      <c r="K270" s="23">
        <f aca="true" t="shared" si="12" ref="K270:K278">J270/I270</f>
        <v>1</v>
      </c>
      <c r="L270" s="21"/>
    </row>
    <row r="271" spans="1:12" ht="24" customHeight="1">
      <c r="A271" s="96" t="s">
        <v>303</v>
      </c>
      <c r="B271" s="101" t="s">
        <v>304</v>
      </c>
      <c r="C271" s="26" t="s">
        <v>33</v>
      </c>
      <c r="D271" s="22">
        <v>24687.1702</v>
      </c>
      <c r="E271" s="22">
        <v>24687.1702</v>
      </c>
      <c r="F271" s="22">
        <v>24687.17016</v>
      </c>
      <c r="G271" s="23">
        <f>F271/E271</f>
        <v>0.9999999983797252</v>
      </c>
      <c r="H271" s="56"/>
      <c r="I271" s="22"/>
      <c r="J271" s="22"/>
      <c r="K271" s="22"/>
      <c r="L271" s="21"/>
    </row>
    <row r="272" spans="1:12" ht="36.75" customHeight="1">
      <c r="A272" s="96" t="s">
        <v>405</v>
      </c>
      <c r="B272" s="101" t="s">
        <v>306</v>
      </c>
      <c r="C272" s="26" t="s">
        <v>32</v>
      </c>
      <c r="D272" s="22">
        <v>112328.5279</v>
      </c>
      <c r="E272" s="22">
        <v>112328.5279</v>
      </c>
      <c r="F272" s="22">
        <v>112198.24567</v>
      </c>
      <c r="G272" s="27">
        <f>F272/E272</f>
        <v>0.998840167921403</v>
      </c>
      <c r="H272" s="56" t="s">
        <v>619</v>
      </c>
      <c r="I272" s="62">
        <v>30</v>
      </c>
      <c r="J272" s="62">
        <v>67</v>
      </c>
      <c r="K272" s="23">
        <f t="shared" si="12"/>
        <v>2.2333333333333334</v>
      </c>
      <c r="L272" s="21"/>
    </row>
    <row r="273" spans="1:12" ht="63" customHeight="1">
      <c r="A273" s="96" t="s">
        <v>305</v>
      </c>
      <c r="B273" s="101" t="s">
        <v>306</v>
      </c>
      <c r="C273" s="26"/>
      <c r="D273" s="22"/>
      <c r="E273" s="22"/>
      <c r="F273" s="22"/>
      <c r="G273" s="22"/>
      <c r="H273" s="56" t="s">
        <v>620</v>
      </c>
      <c r="I273" s="62">
        <v>0</v>
      </c>
      <c r="J273" s="62">
        <v>67</v>
      </c>
      <c r="K273" s="23" t="s">
        <v>658</v>
      </c>
      <c r="L273" s="21"/>
    </row>
    <row r="274" spans="1:12" ht="39" customHeight="1">
      <c r="A274" s="96" t="s">
        <v>305</v>
      </c>
      <c r="B274" s="101" t="s">
        <v>306</v>
      </c>
      <c r="C274" s="26" t="s">
        <v>33</v>
      </c>
      <c r="D274" s="22">
        <v>112328.5279</v>
      </c>
      <c r="E274" s="22">
        <v>112328.5279</v>
      </c>
      <c r="F274" s="22">
        <v>112198.24567</v>
      </c>
      <c r="G274" s="27">
        <f>F274/E274</f>
        <v>0.998840167921403</v>
      </c>
      <c r="H274" s="56"/>
      <c r="I274" s="22"/>
      <c r="J274" s="22"/>
      <c r="K274" s="22"/>
      <c r="L274" s="21"/>
    </row>
    <row r="275" spans="1:12" ht="60">
      <c r="A275" s="96" t="s">
        <v>406</v>
      </c>
      <c r="B275" s="101" t="s">
        <v>308</v>
      </c>
      <c r="C275" s="26" t="s">
        <v>32</v>
      </c>
      <c r="D275" s="22">
        <v>48000</v>
      </c>
      <c r="E275" s="22">
        <v>48000</v>
      </c>
      <c r="F275" s="22">
        <v>48000</v>
      </c>
      <c r="G275" s="23">
        <f>F275/E275</f>
        <v>1</v>
      </c>
      <c r="H275" s="56" t="s">
        <v>621</v>
      </c>
      <c r="I275" s="62">
        <v>0</v>
      </c>
      <c r="J275" s="62">
        <v>48</v>
      </c>
      <c r="K275" s="23" t="s">
        <v>658</v>
      </c>
      <c r="L275" s="21"/>
    </row>
    <row r="276" spans="1:12" ht="23.25" customHeight="1">
      <c r="A276" s="96" t="s">
        <v>307</v>
      </c>
      <c r="B276" s="101" t="s">
        <v>308</v>
      </c>
      <c r="C276" s="26" t="s">
        <v>33</v>
      </c>
      <c r="D276" s="22">
        <v>48000</v>
      </c>
      <c r="E276" s="22">
        <v>48000</v>
      </c>
      <c r="F276" s="22">
        <v>48000</v>
      </c>
      <c r="G276" s="23">
        <f>F276/E276</f>
        <v>1</v>
      </c>
      <c r="H276" s="56" t="s">
        <v>622</v>
      </c>
      <c r="I276" s="62">
        <v>50</v>
      </c>
      <c r="J276" s="62">
        <v>48</v>
      </c>
      <c r="K276" s="23">
        <f t="shared" si="12"/>
        <v>0.96</v>
      </c>
      <c r="L276" s="21"/>
    </row>
    <row r="277" spans="1:12" ht="60">
      <c r="A277" s="96" t="s">
        <v>407</v>
      </c>
      <c r="B277" s="101" t="s">
        <v>310</v>
      </c>
      <c r="C277" s="26" t="s">
        <v>32</v>
      </c>
      <c r="D277" s="22">
        <v>50000</v>
      </c>
      <c r="E277" s="22">
        <v>50000</v>
      </c>
      <c r="F277" s="22">
        <v>49810</v>
      </c>
      <c r="G277" s="27">
        <f>F277/E277</f>
        <v>0.9962</v>
      </c>
      <c r="H277" s="56" t="s">
        <v>623</v>
      </c>
      <c r="I277" s="22">
        <v>2.5</v>
      </c>
      <c r="J277" s="22">
        <v>3.04</v>
      </c>
      <c r="K277" s="23">
        <f t="shared" si="12"/>
        <v>1.216</v>
      </c>
      <c r="L277" s="21"/>
    </row>
    <row r="278" spans="1:12" ht="36.75" customHeight="1">
      <c r="A278" s="96" t="s">
        <v>309</v>
      </c>
      <c r="B278" s="101" t="s">
        <v>310</v>
      </c>
      <c r="C278" s="26" t="s">
        <v>33</v>
      </c>
      <c r="D278" s="22">
        <v>50000</v>
      </c>
      <c r="E278" s="22">
        <v>50000</v>
      </c>
      <c r="F278" s="22">
        <v>49810</v>
      </c>
      <c r="G278" s="27">
        <f>F278/E278</f>
        <v>0.9962</v>
      </c>
      <c r="H278" s="56" t="s">
        <v>624</v>
      </c>
      <c r="I278" s="62">
        <v>250</v>
      </c>
      <c r="J278" s="62">
        <v>304</v>
      </c>
      <c r="K278" s="23">
        <f t="shared" si="12"/>
        <v>1.216</v>
      </c>
      <c r="L278" s="21"/>
    </row>
    <row r="279" spans="1:12" ht="45">
      <c r="A279" s="96" t="s">
        <v>408</v>
      </c>
      <c r="B279" s="101" t="s">
        <v>313</v>
      </c>
      <c r="C279" s="26" t="s">
        <v>32</v>
      </c>
      <c r="D279" s="22">
        <v>320051.962</v>
      </c>
      <c r="E279" s="22">
        <v>320051.962</v>
      </c>
      <c r="F279" s="22">
        <v>320051.962</v>
      </c>
      <c r="G279" s="22" t="s">
        <v>18</v>
      </c>
      <c r="H279" s="56" t="s">
        <v>625</v>
      </c>
      <c r="I279" s="22">
        <v>0.62</v>
      </c>
      <c r="J279" s="22">
        <v>0.62</v>
      </c>
      <c r="K279" s="23">
        <f>J279/I279</f>
        <v>1</v>
      </c>
      <c r="L279" s="21"/>
    </row>
    <row r="280" spans="1:12" ht="36" customHeight="1">
      <c r="A280" s="96" t="s">
        <v>312</v>
      </c>
      <c r="B280" s="101" t="s">
        <v>313</v>
      </c>
      <c r="C280" s="26" t="s">
        <v>33</v>
      </c>
      <c r="D280" s="22">
        <v>320051.962</v>
      </c>
      <c r="E280" s="22">
        <v>320051.962</v>
      </c>
      <c r="F280" s="22">
        <v>320051.962</v>
      </c>
      <c r="G280" s="22" t="s">
        <v>18</v>
      </c>
      <c r="H280" s="56" t="s">
        <v>626</v>
      </c>
      <c r="I280" s="62">
        <v>65</v>
      </c>
      <c r="J280" s="62">
        <v>65</v>
      </c>
      <c r="K280" s="23">
        <f>J280/I280</f>
        <v>1</v>
      </c>
      <c r="L280" s="21"/>
    </row>
    <row r="281" spans="1:12" ht="45">
      <c r="A281" s="96" t="s">
        <v>409</v>
      </c>
      <c r="B281" s="101" t="s">
        <v>314</v>
      </c>
      <c r="C281" s="26" t="s">
        <v>32</v>
      </c>
      <c r="D281" s="22">
        <v>109034.4</v>
      </c>
      <c r="E281" s="22">
        <v>109034.4</v>
      </c>
      <c r="F281" s="22">
        <v>109034.4</v>
      </c>
      <c r="G281" s="22" t="s">
        <v>18</v>
      </c>
      <c r="H281" s="56" t="s">
        <v>627</v>
      </c>
      <c r="I281" s="22">
        <v>1</v>
      </c>
      <c r="J281" s="22">
        <v>1</v>
      </c>
      <c r="K281" s="23">
        <f>J281/I281</f>
        <v>1</v>
      </c>
      <c r="L281" s="21"/>
    </row>
    <row r="282" spans="1:12" ht="15">
      <c r="A282" s="96" t="s">
        <v>312</v>
      </c>
      <c r="B282" s="101" t="s">
        <v>314</v>
      </c>
      <c r="C282" s="26" t="s">
        <v>33</v>
      </c>
      <c r="D282" s="22">
        <v>109034.4</v>
      </c>
      <c r="E282" s="22">
        <v>109034.4</v>
      </c>
      <c r="F282" s="22">
        <v>109034.4</v>
      </c>
      <c r="G282" s="22" t="s">
        <v>18</v>
      </c>
      <c r="H282" s="56"/>
      <c r="I282" s="22"/>
      <c r="J282" s="22"/>
      <c r="K282" s="22"/>
      <c r="L282" s="21"/>
    </row>
    <row r="283" spans="1:12" ht="45">
      <c r="A283" s="96" t="s">
        <v>410</v>
      </c>
      <c r="B283" s="101" t="s">
        <v>316</v>
      </c>
      <c r="C283" s="26" t="s">
        <v>311</v>
      </c>
      <c r="D283" s="22">
        <v>58093.4</v>
      </c>
      <c r="E283" s="22">
        <v>58093.4</v>
      </c>
      <c r="F283" s="22">
        <v>58093.4</v>
      </c>
      <c r="G283" s="23">
        <f>F283/E283</f>
        <v>1</v>
      </c>
      <c r="H283" s="56" t="s">
        <v>628</v>
      </c>
      <c r="I283" s="22">
        <v>0.8</v>
      </c>
      <c r="J283" s="22">
        <v>0.8</v>
      </c>
      <c r="K283" s="23">
        <f>J283/I283</f>
        <v>1</v>
      </c>
      <c r="L283" s="21"/>
    </row>
    <row r="284" spans="1:12" ht="45">
      <c r="A284" s="96" t="s">
        <v>315</v>
      </c>
      <c r="B284" s="101" t="s">
        <v>316</v>
      </c>
      <c r="C284" s="26" t="s">
        <v>32</v>
      </c>
      <c r="D284" s="22">
        <v>13626.8469</v>
      </c>
      <c r="E284" s="22">
        <v>13626.8</v>
      </c>
      <c r="F284" s="22">
        <v>13626.8</v>
      </c>
      <c r="G284" s="23">
        <f>F284/E284</f>
        <v>1</v>
      </c>
      <c r="H284" s="56"/>
      <c r="I284" s="34"/>
      <c r="J284" s="34"/>
      <c r="K284" s="34"/>
      <c r="L284" s="21"/>
    </row>
    <row r="285" spans="1:12" ht="15">
      <c r="A285" s="96" t="s">
        <v>315</v>
      </c>
      <c r="B285" s="101" t="s">
        <v>316</v>
      </c>
      <c r="C285" s="26" t="s">
        <v>33</v>
      </c>
      <c r="D285" s="22">
        <v>71720.2469</v>
      </c>
      <c r="E285" s="22">
        <v>71720.2469</v>
      </c>
      <c r="F285" s="22">
        <f>F283+F284</f>
        <v>71720.2</v>
      </c>
      <c r="G285" s="23">
        <f>F285/E285</f>
        <v>0.9999993460702935</v>
      </c>
      <c r="H285" s="56"/>
      <c r="I285" s="34"/>
      <c r="J285" s="34"/>
      <c r="K285" s="34"/>
      <c r="L285" s="21"/>
    </row>
    <row r="286" spans="1:12" ht="45">
      <c r="A286" s="96" t="s">
        <v>303</v>
      </c>
      <c r="B286" s="101" t="s">
        <v>317</v>
      </c>
      <c r="C286" s="26" t="s">
        <v>311</v>
      </c>
      <c r="D286" s="22">
        <v>17325.6</v>
      </c>
      <c r="E286" s="22">
        <v>17325.6</v>
      </c>
      <c r="F286" s="22">
        <v>17325.6</v>
      </c>
      <c r="G286" s="22" t="s">
        <v>18</v>
      </c>
      <c r="H286" s="56" t="s">
        <v>629</v>
      </c>
      <c r="I286" s="22">
        <v>12.93</v>
      </c>
      <c r="J286" s="22">
        <v>12.93</v>
      </c>
      <c r="K286" s="23">
        <f>J286/I286</f>
        <v>1</v>
      </c>
      <c r="L286" s="21"/>
    </row>
    <row r="287" spans="1:12" ht="45">
      <c r="A287" s="96" t="s">
        <v>315</v>
      </c>
      <c r="B287" s="101" t="s">
        <v>317</v>
      </c>
      <c r="C287" s="26" t="s">
        <v>32</v>
      </c>
      <c r="D287" s="22">
        <v>103300.8897</v>
      </c>
      <c r="E287" s="22">
        <v>103300.8897</v>
      </c>
      <c r="F287" s="22">
        <v>103300.8</v>
      </c>
      <c r="G287" s="22" t="s">
        <v>18</v>
      </c>
      <c r="H287" s="56" t="s">
        <v>630</v>
      </c>
      <c r="I287" s="22">
        <v>2.263</v>
      </c>
      <c r="J287" s="22">
        <v>2.787</v>
      </c>
      <c r="K287" s="23">
        <f>J287/I287</f>
        <v>1.2315510384445427</v>
      </c>
      <c r="L287" s="21"/>
    </row>
    <row r="288" spans="1:12" ht="15">
      <c r="A288" s="96" t="s">
        <v>315</v>
      </c>
      <c r="B288" s="101" t="s">
        <v>317</v>
      </c>
      <c r="C288" s="26" t="s">
        <v>33</v>
      </c>
      <c r="D288" s="22">
        <v>120626.4897</v>
      </c>
      <c r="E288" s="22">
        <v>120626.4897</v>
      </c>
      <c r="F288" s="22">
        <v>120626.4897</v>
      </c>
      <c r="G288" s="22" t="s">
        <v>18</v>
      </c>
      <c r="H288" s="56"/>
      <c r="I288" s="22"/>
      <c r="J288" s="22"/>
      <c r="K288" s="22"/>
      <c r="L288" s="21"/>
    </row>
    <row r="289" spans="1:12" ht="45">
      <c r="A289" s="96" t="s">
        <v>305</v>
      </c>
      <c r="B289" s="101" t="s">
        <v>318</v>
      </c>
      <c r="C289" s="26" t="s">
        <v>311</v>
      </c>
      <c r="D289" s="22">
        <v>76163.2</v>
      </c>
      <c r="E289" s="22">
        <v>76163.2</v>
      </c>
      <c r="F289" s="22">
        <v>76163.2</v>
      </c>
      <c r="G289" s="22" t="s">
        <v>18</v>
      </c>
      <c r="H289" s="56" t="s">
        <v>631</v>
      </c>
      <c r="I289" s="62">
        <v>70</v>
      </c>
      <c r="J289" s="62">
        <v>70</v>
      </c>
      <c r="K289" s="23">
        <f>J289/I289</f>
        <v>1</v>
      </c>
      <c r="L289" s="21"/>
    </row>
    <row r="290" spans="1:12" ht="45">
      <c r="A290" s="96" t="s">
        <v>315</v>
      </c>
      <c r="B290" s="101" t="s">
        <v>318</v>
      </c>
      <c r="C290" s="26" t="s">
        <v>32</v>
      </c>
      <c r="D290" s="22">
        <v>18865.442</v>
      </c>
      <c r="E290" s="22">
        <v>18865.442</v>
      </c>
      <c r="F290" s="22">
        <v>18865.44198</v>
      </c>
      <c r="G290" s="22" t="s">
        <v>18</v>
      </c>
      <c r="H290" s="56" t="s">
        <v>632</v>
      </c>
      <c r="I290" s="62">
        <v>20</v>
      </c>
      <c r="J290" s="62">
        <v>20</v>
      </c>
      <c r="K290" s="23">
        <f>J290/I290</f>
        <v>1</v>
      </c>
      <c r="L290" s="21"/>
    </row>
    <row r="291" spans="1:12" ht="15">
      <c r="A291" s="96" t="s">
        <v>315</v>
      </c>
      <c r="B291" s="101" t="s">
        <v>318</v>
      </c>
      <c r="C291" s="26" t="s">
        <v>33</v>
      </c>
      <c r="D291" s="22">
        <v>95028.642</v>
      </c>
      <c r="E291" s="22">
        <v>95028.642</v>
      </c>
      <c r="F291" s="22">
        <v>95028.64196</v>
      </c>
      <c r="G291" s="22" t="s">
        <v>18</v>
      </c>
      <c r="H291" s="56"/>
      <c r="I291" s="22"/>
      <c r="J291" s="22"/>
      <c r="K291" s="22"/>
      <c r="L291" s="21"/>
    </row>
    <row r="292" spans="1:12" ht="45">
      <c r="A292" s="96" t="s">
        <v>307</v>
      </c>
      <c r="B292" s="101" t="s">
        <v>320</v>
      </c>
      <c r="C292" s="26" t="s">
        <v>311</v>
      </c>
      <c r="D292" s="22">
        <v>7351.7</v>
      </c>
      <c r="E292" s="22">
        <v>7351.7</v>
      </c>
      <c r="F292" s="22">
        <v>7341.5</v>
      </c>
      <c r="G292" s="27">
        <f>F292/E292</f>
        <v>0.9986125658011072</v>
      </c>
      <c r="H292" s="56" t="s">
        <v>633</v>
      </c>
      <c r="I292" s="62">
        <v>17</v>
      </c>
      <c r="J292" s="62">
        <v>17</v>
      </c>
      <c r="K292" s="23">
        <f>J292/I292</f>
        <v>1</v>
      </c>
      <c r="L292" s="21"/>
    </row>
    <row r="293" spans="1:12" ht="51" customHeight="1">
      <c r="A293" s="96" t="s">
        <v>319</v>
      </c>
      <c r="B293" s="101" t="s">
        <v>320</v>
      </c>
      <c r="C293" s="26" t="s">
        <v>32</v>
      </c>
      <c r="D293" s="22">
        <v>1724.4728</v>
      </c>
      <c r="E293" s="22">
        <v>1724.4728</v>
      </c>
      <c r="F293" s="22">
        <v>1722.08</v>
      </c>
      <c r="G293" s="27">
        <f>F293/E293</f>
        <v>0.9986124454963858</v>
      </c>
      <c r="H293" s="56" t="s">
        <v>634</v>
      </c>
      <c r="I293" s="62">
        <v>17</v>
      </c>
      <c r="J293" s="62">
        <v>17</v>
      </c>
      <c r="K293" s="23">
        <f>J293/I293</f>
        <v>1</v>
      </c>
      <c r="L293" s="21"/>
    </row>
    <row r="294" spans="1:12" ht="78.75" customHeight="1">
      <c r="A294" s="96" t="s">
        <v>319</v>
      </c>
      <c r="B294" s="101" t="s">
        <v>320</v>
      </c>
      <c r="C294" s="26"/>
      <c r="D294" s="22"/>
      <c r="E294" s="22"/>
      <c r="F294" s="42"/>
      <c r="G294" s="22"/>
      <c r="H294" s="56" t="s">
        <v>635</v>
      </c>
      <c r="I294" s="62">
        <v>16</v>
      </c>
      <c r="J294" s="62">
        <v>16</v>
      </c>
      <c r="K294" s="23">
        <f>J294/I294</f>
        <v>1</v>
      </c>
      <c r="L294" s="21"/>
    </row>
    <row r="295" spans="1:12" ht="37.5" customHeight="1">
      <c r="A295" s="96" t="s">
        <v>319</v>
      </c>
      <c r="B295" s="101" t="s">
        <v>320</v>
      </c>
      <c r="C295" s="26" t="s">
        <v>33</v>
      </c>
      <c r="D295" s="22">
        <v>9076.1728</v>
      </c>
      <c r="E295" s="22">
        <v>9076.1728</v>
      </c>
      <c r="F295" s="22">
        <v>9063.58</v>
      </c>
      <c r="G295" s="27">
        <f>F295/E295</f>
        <v>0.9986125429432106</v>
      </c>
      <c r="H295" s="56"/>
      <c r="I295" s="22"/>
      <c r="J295" s="22"/>
      <c r="K295" s="22"/>
      <c r="L295" s="21"/>
    </row>
    <row r="296" spans="1:12" ht="45">
      <c r="A296" s="96" t="s">
        <v>309</v>
      </c>
      <c r="B296" s="101" t="s">
        <v>322</v>
      </c>
      <c r="C296" s="26" t="s">
        <v>311</v>
      </c>
      <c r="D296" s="22">
        <v>15052.5</v>
      </c>
      <c r="E296" s="22">
        <v>15052.5</v>
      </c>
      <c r="F296" s="22">
        <v>15052.5</v>
      </c>
      <c r="G296" s="22" t="s">
        <v>18</v>
      </c>
      <c r="H296" s="56" t="s">
        <v>636</v>
      </c>
      <c r="I296" s="22">
        <v>3.377</v>
      </c>
      <c r="J296" s="22">
        <v>3.377</v>
      </c>
      <c r="K296" s="23">
        <f>J296/I296</f>
        <v>1</v>
      </c>
      <c r="L296" s="21"/>
    </row>
    <row r="297" spans="1:12" ht="45">
      <c r="A297" s="96" t="s">
        <v>321</v>
      </c>
      <c r="B297" s="101" t="s">
        <v>322</v>
      </c>
      <c r="C297" s="26" t="s">
        <v>32</v>
      </c>
      <c r="D297" s="22">
        <v>3530.8333</v>
      </c>
      <c r="E297" s="22">
        <v>3530.8333</v>
      </c>
      <c r="F297" s="22">
        <v>3530.8333</v>
      </c>
      <c r="G297" s="22" t="s">
        <v>18</v>
      </c>
      <c r="H297" s="56"/>
      <c r="I297" s="22"/>
      <c r="J297" s="22"/>
      <c r="K297" s="22"/>
      <c r="L297" s="21"/>
    </row>
    <row r="298" spans="1:12" ht="15">
      <c r="A298" s="96" t="s">
        <v>321</v>
      </c>
      <c r="B298" s="101" t="s">
        <v>322</v>
      </c>
      <c r="C298" s="26" t="s">
        <v>33</v>
      </c>
      <c r="D298" s="22">
        <v>18583.3333</v>
      </c>
      <c r="E298" s="22">
        <v>18583.3333</v>
      </c>
      <c r="F298" s="22">
        <v>18583.3333</v>
      </c>
      <c r="G298" s="22" t="s">
        <v>18</v>
      </c>
      <c r="H298" s="56"/>
      <c r="I298" s="22"/>
      <c r="J298" s="22"/>
      <c r="K298" s="22"/>
      <c r="L298" s="21"/>
    </row>
    <row r="299" spans="1:12" ht="45">
      <c r="A299" s="96" t="s">
        <v>411</v>
      </c>
      <c r="B299" s="101" t="s">
        <v>324</v>
      </c>
      <c r="C299" s="26" t="s">
        <v>32</v>
      </c>
      <c r="D299" s="22">
        <v>12200</v>
      </c>
      <c r="E299" s="22">
        <v>12200</v>
      </c>
      <c r="F299" s="22">
        <v>12200</v>
      </c>
      <c r="G299" s="22" t="s">
        <v>18</v>
      </c>
      <c r="H299" s="56" t="s">
        <v>637</v>
      </c>
      <c r="I299" s="62">
        <v>25</v>
      </c>
      <c r="J299" s="62">
        <v>25</v>
      </c>
      <c r="K299" s="23">
        <f>J299/I299</f>
        <v>1</v>
      </c>
      <c r="L299" s="21"/>
    </row>
    <row r="300" spans="1:12" ht="15">
      <c r="A300" s="96" t="s">
        <v>323</v>
      </c>
      <c r="B300" s="101" t="s">
        <v>324</v>
      </c>
      <c r="C300" s="26" t="s">
        <v>33</v>
      </c>
      <c r="D300" s="22">
        <v>12200</v>
      </c>
      <c r="E300" s="22">
        <v>12200</v>
      </c>
      <c r="F300" s="22">
        <v>12200</v>
      </c>
      <c r="G300" s="22" t="s">
        <v>18</v>
      </c>
      <c r="H300" s="56"/>
      <c r="I300" s="22"/>
      <c r="J300" s="22"/>
      <c r="K300" s="22"/>
      <c r="L300" s="21"/>
    </row>
    <row r="301" spans="1:12" ht="51.75" customHeight="1">
      <c r="A301" s="96" t="s">
        <v>412</v>
      </c>
      <c r="B301" s="101" t="s">
        <v>326</v>
      </c>
      <c r="C301" s="26" t="s">
        <v>311</v>
      </c>
      <c r="D301" s="22">
        <v>27761.6</v>
      </c>
      <c r="E301" s="22">
        <v>27761.6</v>
      </c>
      <c r="F301" s="22">
        <v>27761.6</v>
      </c>
      <c r="G301" s="22" t="s">
        <v>18</v>
      </c>
      <c r="H301" s="56" t="s">
        <v>638</v>
      </c>
      <c r="I301" s="22">
        <v>2.178</v>
      </c>
      <c r="J301" s="22">
        <v>2.178</v>
      </c>
      <c r="K301" s="23">
        <f>J301/I301</f>
        <v>1</v>
      </c>
      <c r="L301" s="21"/>
    </row>
    <row r="302" spans="1:12" ht="45">
      <c r="A302" s="96" t="s">
        <v>325</v>
      </c>
      <c r="B302" s="101" t="s">
        <v>326</v>
      </c>
      <c r="C302" s="26" t="s">
        <v>32</v>
      </c>
      <c r="D302" s="22">
        <v>9511.9803</v>
      </c>
      <c r="E302" s="22">
        <v>9511.9803</v>
      </c>
      <c r="F302" s="22">
        <v>9511.9803</v>
      </c>
      <c r="G302" s="22" t="s">
        <v>18</v>
      </c>
      <c r="H302" s="21"/>
      <c r="I302" s="30"/>
      <c r="J302" s="30"/>
      <c r="K302" s="31"/>
      <c r="L302" s="21"/>
    </row>
    <row r="303" spans="1:12" ht="15">
      <c r="A303" s="96" t="s">
        <v>325</v>
      </c>
      <c r="B303" s="101" t="s">
        <v>326</v>
      </c>
      <c r="C303" s="26" t="s">
        <v>33</v>
      </c>
      <c r="D303" s="22">
        <v>37273.5803</v>
      </c>
      <c r="E303" s="22">
        <v>37273.5803</v>
      </c>
      <c r="F303" s="22">
        <v>37273.5803</v>
      </c>
      <c r="G303" s="22" t="s">
        <v>18</v>
      </c>
      <c r="H303" s="21"/>
      <c r="I303" s="30"/>
      <c r="J303" s="30"/>
      <c r="K303" s="31"/>
      <c r="L303" s="21"/>
    </row>
    <row r="304" spans="1:12" ht="15">
      <c r="A304" s="18" t="s">
        <v>327</v>
      </c>
      <c r="B304" s="102" t="s">
        <v>328</v>
      </c>
      <c r="C304" s="103"/>
      <c r="D304" s="103"/>
      <c r="E304" s="103"/>
      <c r="F304" s="103"/>
      <c r="G304" s="103"/>
      <c r="H304" s="103"/>
      <c r="I304" s="103"/>
      <c r="J304" s="103"/>
      <c r="K304" s="103"/>
      <c r="L304" s="104"/>
    </row>
    <row r="305" spans="1:12" ht="60">
      <c r="A305" s="18" t="s">
        <v>329</v>
      </c>
      <c r="B305" s="25" t="s">
        <v>330</v>
      </c>
      <c r="C305" s="26"/>
      <c r="D305" s="32"/>
      <c r="E305" s="32"/>
      <c r="F305" s="32"/>
      <c r="G305" s="33"/>
      <c r="H305" s="21"/>
      <c r="I305" s="30"/>
      <c r="J305" s="30"/>
      <c r="K305" s="31"/>
      <c r="L305" s="21"/>
    </row>
    <row r="306" spans="1:12" ht="45">
      <c r="A306" s="96" t="s">
        <v>331</v>
      </c>
      <c r="B306" s="111" t="s">
        <v>332</v>
      </c>
      <c r="C306" s="26" t="s">
        <v>32</v>
      </c>
      <c r="D306" s="22">
        <v>8371.941</v>
      </c>
      <c r="E306" s="22">
        <v>8371.941</v>
      </c>
      <c r="F306" s="22">
        <v>8371.8</v>
      </c>
      <c r="G306" s="27">
        <f>F306/E306</f>
        <v>0.999983158027511</v>
      </c>
      <c r="H306" s="56" t="s">
        <v>639</v>
      </c>
      <c r="I306" s="62">
        <v>620</v>
      </c>
      <c r="J306" s="62">
        <v>620</v>
      </c>
      <c r="K306" s="23">
        <f>J306/I306</f>
        <v>1</v>
      </c>
      <c r="L306" s="21"/>
    </row>
    <row r="307" spans="1:12" ht="15">
      <c r="A307" s="96" t="s">
        <v>331</v>
      </c>
      <c r="B307" s="111" t="s">
        <v>332</v>
      </c>
      <c r="C307" s="26"/>
      <c r="D307" s="22"/>
      <c r="E307" s="22"/>
      <c r="F307" s="42"/>
      <c r="G307" s="22"/>
      <c r="H307" s="56"/>
      <c r="I307" s="62"/>
      <c r="J307" s="62"/>
      <c r="K307" s="22"/>
      <c r="L307" s="21"/>
    </row>
    <row r="308" spans="1:12" ht="36" customHeight="1">
      <c r="A308" s="96" t="s">
        <v>331</v>
      </c>
      <c r="B308" s="111" t="s">
        <v>332</v>
      </c>
      <c r="C308" s="26"/>
      <c r="D308" s="22"/>
      <c r="E308" s="22"/>
      <c r="F308" s="42"/>
      <c r="G308" s="22"/>
      <c r="H308" s="56"/>
      <c r="I308" s="62"/>
      <c r="J308" s="62"/>
      <c r="K308" s="22"/>
      <c r="L308" s="21"/>
    </row>
    <row r="309" spans="1:12" ht="30">
      <c r="A309" s="96" t="s">
        <v>331</v>
      </c>
      <c r="B309" s="111" t="s">
        <v>332</v>
      </c>
      <c r="C309" s="26" t="s">
        <v>33</v>
      </c>
      <c r="D309" s="22">
        <v>8371.941</v>
      </c>
      <c r="E309" s="22">
        <v>8371.941</v>
      </c>
      <c r="F309" s="22">
        <v>8371.8</v>
      </c>
      <c r="G309" s="22" t="s">
        <v>18</v>
      </c>
      <c r="H309" s="56" t="s">
        <v>640</v>
      </c>
      <c r="I309" s="62">
        <v>1230</v>
      </c>
      <c r="J309" s="62">
        <v>1340</v>
      </c>
      <c r="K309" s="23">
        <f>J309/I309</f>
        <v>1.089430894308943</v>
      </c>
      <c r="L309" s="21"/>
    </row>
    <row r="310" spans="1:12" ht="45">
      <c r="A310" s="96" t="s">
        <v>333</v>
      </c>
      <c r="B310" s="111" t="s">
        <v>334</v>
      </c>
      <c r="C310" s="26" t="s">
        <v>32</v>
      </c>
      <c r="D310" s="22">
        <v>7200</v>
      </c>
      <c r="E310" s="22">
        <v>7200</v>
      </c>
      <c r="F310" s="22">
        <v>7200</v>
      </c>
      <c r="G310" s="22" t="s">
        <v>18</v>
      </c>
      <c r="H310" s="56" t="s">
        <v>641</v>
      </c>
      <c r="I310" s="62">
        <v>14</v>
      </c>
      <c r="J310" s="62">
        <v>14</v>
      </c>
      <c r="K310" s="23">
        <f>J310/I310</f>
        <v>1</v>
      </c>
      <c r="L310" s="21"/>
    </row>
    <row r="311" spans="1:12" ht="15">
      <c r="A311" s="96" t="s">
        <v>333</v>
      </c>
      <c r="B311" s="111" t="s">
        <v>334</v>
      </c>
      <c r="C311" s="26" t="s">
        <v>33</v>
      </c>
      <c r="D311" s="22">
        <v>7200</v>
      </c>
      <c r="E311" s="22">
        <v>7200</v>
      </c>
      <c r="F311" s="22">
        <v>7200</v>
      </c>
      <c r="G311" s="22" t="s">
        <v>18</v>
      </c>
      <c r="H311" s="56"/>
      <c r="I311" s="62"/>
      <c r="J311" s="62"/>
      <c r="K311" s="23"/>
      <c r="L311" s="21"/>
    </row>
    <row r="312" spans="1:12" ht="45">
      <c r="A312" s="96" t="s">
        <v>335</v>
      </c>
      <c r="B312" s="111" t="s">
        <v>336</v>
      </c>
      <c r="C312" s="26" t="s">
        <v>32</v>
      </c>
      <c r="D312" s="22">
        <v>19155.698</v>
      </c>
      <c r="E312" s="22">
        <v>19155.698</v>
      </c>
      <c r="F312" s="22">
        <v>18920</v>
      </c>
      <c r="G312" s="27">
        <f>F312/E312</f>
        <v>0.9876956715437881</v>
      </c>
      <c r="H312" s="56" t="s">
        <v>642</v>
      </c>
      <c r="I312" s="62">
        <v>3</v>
      </c>
      <c r="J312" s="62">
        <v>4</v>
      </c>
      <c r="K312" s="23">
        <f>J312/I312</f>
        <v>1.3333333333333333</v>
      </c>
      <c r="L312" s="21"/>
    </row>
    <row r="313" spans="1:12" ht="15">
      <c r="A313" s="96" t="s">
        <v>335</v>
      </c>
      <c r="B313" s="111" t="s">
        <v>336</v>
      </c>
      <c r="C313" s="26" t="s">
        <v>33</v>
      </c>
      <c r="D313" s="22">
        <v>19155.698</v>
      </c>
      <c r="E313" s="22">
        <v>19155.698</v>
      </c>
      <c r="F313" s="22">
        <f>F312</f>
        <v>18920</v>
      </c>
      <c r="G313" s="27">
        <f>F313/E313</f>
        <v>0.9876956715437881</v>
      </c>
      <c r="H313" s="56"/>
      <c r="I313" s="22"/>
      <c r="J313" s="22"/>
      <c r="K313" s="22"/>
      <c r="L313" s="21"/>
    </row>
    <row r="314" spans="1:12" ht="60">
      <c r="A314" s="96" t="s">
        <v>337</v>
      </c>
      <c r="B314" s="111" t="s">
        <v>340</v>
      </c>
      <c r="C314" s="26" t="s">
        <v>32</v>
      </c>
      <c r="D314" s="22">
        <v>1000</v>
      </c>
      <c r="E314" s="22">
        <v>1000</v>
      </c>
      <c r="F314" s="22">
        <v>990</v>
      </c>
      <c r="G314" s="23">
        <f>F314/E314</f>
        <v>0.99</v>
      </c>
      <c r="H314" s="56" t="s">
        <v>643</v>
      </c>
      <c r="I314" s="62">
        <v>44</v>
      </c>
      <c r="J314" s="62">
        <v>44</v>
      </c>
      <c r="K314" s="23">
        <f>J314/I314</f>
        <v>1</v>
      </c>
      <c r="L314" s="21"/>
    </row>
    <row r="315" spans="1:12" ht="15">
      <c r="A315" s="96" t="s">
        <v>339</v>
      </c>
      <c r="B315" s="111" t="s">
        <v>340</v>
      </c>
      <c r="C315" s="26" t="s">
        <v>33</v>
      </c>
      <c r="D315" s="22">
        <v>1000</v>
      </c>
      <c r="E315" s="22">
        <v>1000</v>
      </c>
      <c r="F315" s="22">
        <v>990</v>
      </c>
      <c r="G315" s="22" t="s">
        <v>18</v>
      </c>
      <c r="H315" s="56"/>
      <c r="I315" s="22"/>
      <c r="J315" s="22"/>
      <c r="K315" s="22"/>
      <c r="L315" s="21"/>
    </row>
    <row r="316" spans="1:12" ht="83.25" customHeight="1">
      <c r="A316" s="96" t="s">
        <v>338</v>
      </c>
      <c r="B316" s="101" t="s">
        <v>342</v>
      </c>
      <c r="C316" s="26" t="s">
        <v>32</v>
      </c>
      <c r="D316" s="22">
        <v>152215.8349</v>
      </c>
      <c r="E316" s="22">
        <v>152215.8349</v>
      </c>
      <c r="F316" s="22">
        <v>152215.8349</v>
      </c>
      <c r="G316" s="22" t="s">
        <v>18</v>
      </c>
      <c r="H316" s="56" t="s">
        <v>644</v>
      </c>
      <c r="I316" s="22">
        <v>152215.8</v>
      </c>
      <c r="J316" s="22">
        <v>152215.8349</v>
      </c>
      <c r="K316" s="23">
        <f>J316/I316</f>
        <v>1.0000002292797463</v>
      </c>
      <c r="L316" s="21"/>
    </row>
    <row r="317" spans="1:12" ht="15">
      <c r="A317" s="96" t="s">
        <v>341</v>
      </c>
      <c r="B317" s="101" t="s">
        <v>342</v>
      </c>
      <c r="C317" s="26"/>
      <c r="D317" s="22"/>
      <c r="E317" s="22"/>
      <c r="F317" s="22"/>
      <c r="G317" s="22"/>
      <c r="H317" s="56"/>
      <c r="I317" s="22"/>
      <c r="J317" s="22"/>
      <c r="K317" s="22"/>
      <c r="L317" s="21"/>
    </row>
    <row r="318" spans="1:12" ht="21.75" customHeight="1">
      <c r="A318" s="96" t="s">
        <v>341</v>
      </c>
      <c r="B318" s="101" t="s">
        <v>342</v>
      </c>
      <c r="C318" s="26" t="s">
        <v>33</v>
      </c>
      <c r="D318" s="22">
        <v>152215.8349</v>
      </c>
      <c r="E318" s="22">
        <v>152215.8349</v>
      </c>
      <c r="F318" s="22">
        <v>152215.8349</v>
      </c>
      <c r="G318" s="22" t="s">
        <v>18</v>
      </c>
      <c r="H318" s="21"/>
      <c r="I318" s="22"/>
      <c r="J318" s="22"/>
      <c r="K318" s="22"/>
      <c r="L318" s="21"/>
    </row>
    <row r="319" spans="1:12" ht="23.25" customHeight="1">
      <c r="A319" s="18" t="s">
        <v>343</v>
      </c>
      <c r="B319" s="102" t="s">
        <v>344</v>
      </c>
      <c r="C319" s="103"/>
      <c r="D319" s="103"/>
      <c r="E319" s="103"/>
      <c r="F319" s="103"/>
      <c r="G319" s="103"/>
      <c r="H319" s="103"/>
      <c r="I319" s="103"/>
      <c r="J319" s="103"/>
      <c r="K319" s="103"/>
      <c r="L319" s="104"/>
    </row>
    <row r="320" spans="1:12" ht="50.25" customHeight="1">
      <c r="A320" s="18" t="s">
        <v>413</v>
      </c>
      <c r="B320" s="74" t="s">
        <v>374</v>
      </c>
      <c r="C320" s="26" t="s">
        <v>33</v>
      </c>
      <c r="D320" s="22">
        <v>3000</v>
      </c>
      <c r="E320" s="22">
        <v>3000</v>
      </c>
      <c r="F320" s="22">
        <v>2997.29317</v>
      </c>
      <c r="G320" s="27">
        <f>F320/E320</f>
        <v>0.9990977233333334</v>
      </c>
      <c r="H320" s="75" t="s">
        <v>645</v>
      </c>
      <c r="I320" s="62">
        <v>3</v>
      </c>
      <c r="J320" s="62">
        <v>4</v>
      </c>
      <c r="K320" s="23">
        <f>J320/I320</f>
        <v>1.3333333333333333</v>
      </c>
      <c r="L320" s="22"/>
    </row>
    <row r="321" spans="1:12" ht="15">
      <c r="A321" s="96"/>
      <c r="B321" s="98" t="s">
        <v>345</v>
      </c>
      <c r="C321" s="29"/>
      <c r="D321" s="40"/>
      <c r="E321" s="40"/>
      <c r="F321" s="40"/>
      <c r="G321" s="40"/>
      <c r="H321" s="21"/>
      <c r="I321" s="30"/>
      <c r="J321" s="30"/>
      <c r="K321" s="31"/>
      <c r="L321" s="21"/>
    </row>
    <row r="322" spans="1:12" ht="42.75">
      <c r="A322" s="96"/>
      <c r="B322" s="98" t="s">
        <v>345</v>
      </c>
      <c r="C322" s="29" t="s">
        <v>311</v>
      </c>
      <c r="D322" s="40">
        <f>D283+D286+D289+D292+D296+D301</f>
        <v>201748.00000000003</v>
      </c>
      <c r="E322" s="40">
        <f>E283+E286+E289+E292+E296+E301</f>
        <v>201748.00000000003</v>
      </c>
      <c r="F322" s="40">
        <f>F283+F286+F289+F292+F296+F301</f>
        <v>201737.80000000002</v>
      </c>
      <c r="G322" s="61">
        <f>F322/E322</f>
        <v>0.9999494418779863</v>
      </c>
      <c r="H322" s="21"/>
      <c r="I322" s="30"/>
      <c r="J322" s="30"/>
      <c r="K322" s="31"/>
      <c r="L322" s="21"/>
    </row>
    <row r="323" spans="1:12" ht="42.75">
      <c r="A323" s="96"/>
      <c r="B323" s="98" t="s">
        <v>345</v>
      </c>
      <c r="C323" s="29" t="s">
        <v>32</v>
      </c>
      <c r="D323" s="40">
        <f>D269+D272+D275+D277+D280+D281+D284+D287+D290+D293+D297+D299+D302+D306+D310+D312+D315+D316+D320</f>
        <v>1017805.9990000002</v>
      </c>
      <c r="E323" s="40">
        <f>E269+E272+E275+E277+E280+E281+E284+E287+E290+E293+E297+E299+E302+E306+E310+E312+E315+E316+E320</f>
        <v>1017805.9521000002</v>
      </c>
      <c r="F323" s="40">
        <f>F269+F272+F275+F277+F279+F281+F284+F287+F290+F293+F297+F299+F302+F306+F310+F312+F314+F316+F320</f>
        <v>1017234.6414800002</v>
      </c>
      <c r="G323" s="41">
        <f>F323/E323</f>
        <v>0.9994386841432581</v>
      </c>
      <c r="H323" s="21"/>
      <c r="I323" s="30"/>
      <c r="J323" s="30"/>
      <c r="K323" s="31"/>
      <c r="L323" s="21"/>
    </row>
    <row r="324" spans="1:12" ht="27" customHeight="1">
      <c r="A324" s="96"/>
      <c r="B324" s="98" t="s">
        <v>345</v>
      </c>
      <c r="C324" s="29" t="s">
        <v>33</v>
      </c>
      <c r="D324" s="40">
        <f>D322+D323</f>
        <v>1219553.9990000003</v>
      </c>
      <c r="E324" s="40">
        <f>E322+E323</f>
        <v>1219553.9521000003</v>
      </c>
      <c r="F324" s="40">
        <f>F322+F323</f>
        <v>1218972.4414800003</v>
      </c>
      <c r="G324" s="61">
        <f>F324/E324</f>
        <v>0.9995231776183425</v>
      </c>
      <c r="H324" s="21"/>
      <c r="I324" s="30"/>
      <c r="J324" s="30"/>
      <c r="K324" s="31"/>
      <c r="L324" s="21"/>
    </row>
    <row r="325" spans="1:12" ht="14.25" customHeight="1">
      <c r="A325" s="24" t="s">
        <v>346</v>
      </c>
      <c r="B325" s="102" t="s">
        <v>347</v>
      </c>
      <c r="C325" s="103"/>
      <c r="D325" s="103"/>
      <c r="E325" s="103"/>
      <c r="F325" s="103"/>
      <c r="G325" s="103"/>
      <c r="H325" s="103"/>
      <c r="I325" s="103"/>
      <c r="J325" s="103"/>
      <c r="K325" s="103"/>
      <c r="L325" s="104"/>
    </row>
    <row r="326" spans="1:12" ht="14.25" customHeight="1">
      <c r="A326" s="24" t="s">
        <v>348</v>
      </c>
      <c r="B326" s="102" t="s">
        <v>349</v>
      </c>
      <c r="C326" s="103"/>
      <c r="D326" s="103"/>
      <c r="E326" s="103"/>
      <c r="F326" s="103"/>
      <c r="G326" s="103"/>
      <c r="H326" s="103"/>
      <c r="I326" s="103"/>
      <c r="J326" s="103"/>
      <c r="K326" s="103"/>
      <c r="L326" s="104"/>
    </row>
    <row r="327" spans="1:12" ht="74.25" customHeight="1">
      <c r="A327" s="96" t="s">
        <v>350</v>
      </c>
      <c r="B327" s="66" t="s">
        <v>351</v>
      </c>
      <c r="C327" s="44"/>
      <c r="D327" s="44"/>
      <c r="E327" s="44"/>
      <c r="F327" s="44"/>
      <c r="G327" s="44"/>
      <c r="H327" s="45" t="s">
        <v>646</v>
      </c>
      <c r="I327" s="62">
        <v>34261</v>
      </c>
      <c r="J327" s="62">
        <v>39747</v>
      </c>
      <c r="K327" s="23">
        <f>J327/I327</f>
        <v>1.1601237558740258</v>
      </c>
      <c r="L327" s="37"/>
    </row>
    <row r="328" spans="1:12" ht="75" customHeight="1">
      <c r="A328" s="96"/>
      <c r="B328" s="66" t="s">
        <v>351</v>
      </c>
      <c r="C328" s="44"/>
      <c r="D328" s="44"/>
      <c r="E328" s="44"/>
      <c r="F328" s="44"/>
      <c r="G328" s="44"/>
      <c r="H328" s="82" t="s">
        <v>647</v>
      </c>
      <c r="I328" s="78">
        <v>1740</v>
      </c>
      <c r="J328" s="78">
        <v>1498</v>
      </c>
      <c r="K328" s="61">
        <f>J328/I328</f>
        <v>0.860919540229885</v>
      </c>
      <c r="L328" s="21"/>
    </row>
    <row r="329" spans="1:12" ht="34.5" customHeight="1">
      <c r="A329" s="18" t="s">
        <v>352</v>
      </c>
      <c r="B329" s="102" t="s">
        <v>353</v>
      </c>
      <c r="C329" s="103"/>
      <c r="D329" s="103"/>
      <c r="E329" s="103"/>
      <c r="F329" s="103"/>
      <c r="G329" s="103"/>
      <c r="H329" s="103"/>
      <c r="I329" s="103"/>
      <c r="J329" s="103"/>
      <c r="K329" s="103"/>
      <c r="L329" s="104"/>
    </row>
    <row r="330" spans="1:12" ht="45" customHeight="1">
      <c r="A330" s="96" t="s">
        <v>414</v>
      </c>
      <c r="B330" s="101" t="s">
        <v>355</v>
      </c>
      <c r="C330" s="105" t="s">
        <v>32</v>
      </c>
      <c r="D330" s="108">
        <v>2780000</v>
      </c>
      <c r="E330" s="108">
        <v>5363000</v>
      </c>
      <c r="F330" s="108">
        <v>5360000</v>
      </c>
      <c r="G330" s="144">
        <f>F330/E330</f>
        <v>0.9994406115979863</v>
      </c>
      <c r="H330" s="56" t="s">
        <v>648</v>
      </c>
      <c r="I330" s="22">
        <v>2000</v>
      </c>
      <c r="J330" s="22">
        <v>92065.3</v>
      </c>
      <c r="K330" s="23">
        <f aca="true" t="shared" si="13" ref="K330:K338">J330/I330</f>
        <v>46.032650000000004</v>
      </c>
      <c r="L330" s="21"/>
    </row>
    <row r="331" spans="1:12" ht="18" customHeight="1">
      <c r="A331" s="96" t="s">
        <v>354</v>
      </c>
      <c r="B331" s="101" t="s">
        <v>355</v>
      </c>
      <c r="C331" s="106"/>
      <c r="D331" s="109"/>
      <c r="E331" s="109"/>
      <c r="F331" s="109"/>
      <c r="G331" s="148"/>
      <c r="H331" s="56" t="s">
        <v>649</v>
      </c>
      <c r="I331" s="62">
        <v>400</v>
      </c>
      <c r="J331" s="62">
        <v>4164</v>
      </c>
      <c r="K331" s="23">
        <f t="shared" si="13"/>
        <v>10.41</v>
      </c>
      <c r="L331" s="21"/>
    </row>
    <row r="332" spans="1:12" ht="26.25" customHeight="1">
      <c r="A332" s="96" t="s">
        <v>354</v>
      </c>
      <c r="B332" s="101" t="s">
        <v>355</v>
      </c>
      <c r="C332" s="107"/>
      <c r="D332" s="110"/>
      <c r="E332" s="110"/>
      <c r="F332" s="110"/>
      <c r="G332" s="145"/>
      <c r="H332" s="56" t="s">
        <v>650</v>
      </c>
      <c r="I332" s="22">
        <v>75</v>
      </c>
      <c r="J332" s="22">
        <v>20840</v>
      </c>
      <c r="K332" s="23">
        <f>J332/I332</f>
        <v>277.8666666666667</v>
      </c>
      <c r="L332" s="21"/>
    </row>
    <row r="333" spans="1:12" ht="24.75" customHeight="1">
      <c r="A333" s="96" t="s">
        <v>354</v>
      </c>
      <c r="B333" s="101" t="s">
        <v>355</v>
      </c>
      <c r="C333" s="26" t="s">
        <v>33</v>
      </c>
      <c r="D333" s="22">
        <v>2780000</v>
      </c>
      <c r="E333" s="22">
        <v>5363000</v>
      </c>
      <c r="F333" s="22">
        <v>5360000</v>
      </c>
      <c r="G333" s="27">
        <f>F333/E333</f>
        <v>0.9994406115979863</v>
      </c>
      <c r="H333" s="56" t="s">
        <v>651</v>
      </c>
      <c r="I333" s="62">
        <v>6</v>
      </c>
      <c r="J333" s="62">
        <v>8</v>
      </c>
      <c r="K333" s="23">
        <f t="shared" si="13"/>
        <v>1.3333333333333333</v>
      </c>
      <c r="L333" s="21"/>
    </row>
    <row r="334" spans="1:12" ht="45" customHeight="1">
      <c r="A334" s="96" t="s">
        <v>415</v>
      </c>
      <c r="B334" s="101" t="s">
        <v>357</v>
      </c>
      <c r="C334" s="105" t="s">
        <v>32</v>
      </c>
      <c r="D334" s="108">
        <v>6500000</v>
      </c>
      <c r="E334" s="108">
        <v>6756001.5</v>
      </c>
      <c r="F334" s="108">
        <v>5921779.4654</v>
      </c>
      <c r="G334" s="144">
        <f>F334/E334</f>
        <v>0.8765213366811716</v>
      </c>
      <c r="H334" s="56" t="s">
        <v>652</v>
      </c>
      <c r="I334" s="62">
        <v>5</v>
      </c>
      <c r="J334" s="62">
        <v>5</v>
      </c>
      <c r="K334" s="23">
        <f t="shared" si="13"/>
        <v>1</v>
      </c>
      <c r="L334" s="21"/>
    </row>
    <row r="335" spans="1:12" ht="15">
      <c r="A335" s="96" t="s">
        <v>356</v>
      </c>
      <c r="B335" s="101" t="s">
        <v>357</v>
      </c>
      <c r="C335" s="106"/>
      <c r="D335" s="109"/>
      <c r="E335" s="109"/>
      <c r="F335" s="109"/>
      <c r="G335" s="148"/>
      <c r="H335" s="56" t="s">
        <v>653</v>
      </c>
      <c r="I335" s="62">
        <v>7154</v>
      </c>
      <c r="J335" s="62">
        <v>9005</v>
      </c>
      <c r="K335" s="23">
        <f t="shared" si="13"/>
        <v>1.258736371260833</v>
      </c>
      <c r="L335" s="21"/>
    </row>
    <row r="336" spans="1:12" ht="15">
      <c r="A336" s="96" t="s">
        <v>356</v>
      </c>
      <c r="B336" s="101" t="s">
        <v>357</v>
      </c>
      <c r="C336" s="107"/>
      <c r="D336" s="110"/>
      <c r="E336" s="110"/>
      <c r="F336" s="110"/>
      <c r="G336" s="145"/>
      <c r="H336" s="56" t="s">
        <v>654</v>
      </c>
      <c r="I336" s="22">
        <v>120.38</v>
      </c>
      <c r="J336" s="22">
        <v>116.47</v>
      </c>
      <c r="K336" s="23">
        <f t="shared" si="13"/>
        <v>0.9675195215152019</v>
      </c>
      <c r="L336" s="21"/>
    </row>
    <row r="337" spans="1:12" ht="15">
      <c r="A337" s="96" t="s">
        <v>356</v>
      </c>
      <c r="B337" s="101" t="s">
        <v>357</v>
      </c>
      <c r="C337" s="26" t="s">
        <v>33</v>
      </c>
      <c r="D337" s="22">
        <v>6500000</v>
      </c>
      <c r="E337" s="22">
        <v>6756001.5</v>
      </c>
      <c r="F337" s="22">
        <v>5921779.4654</v>
      </c>
      <c r="G337" s="27">
        <f>F337/E337</f>
        <v>0.8765213366811716</v>
      </c>
      <c r="H337" s="56" t="s">
        <v>655</v>
      </c>
      <c r="I337" s="22">
        <v>40.48</v>
      </c>
      <c r="J337" s="22">
        <v>40.36</v>
      </c>
      <c r="K337" s="23">
        <f t="shared" si="13"/>
        <v>0.9970355731225297</v>
      </c>
      <c r="L337" s="21"/>
    </row>
    <row r="338" spans="1:12" ht="77.25" customHeight="1">
      <c r="A338" s="96" t="s">
        <v>416</v>
      </c>
      <c r="B338" s="101" t="s">
        <v>359</v>
      </c>
      <c r="C338" s="26" t="s">
        <v>32</v>
      </c>
      <c r="D338" s="22">
        <v>205</v>
      </c>
      <c r="E338" s="22">
        <v>205</v>
      </c>
      <c r="F338" s="22">
        <v>0</v>
      </c>
      <c r="G338" s="23">
        <f>F338/E338</f>
        <v>0</v>
      </c>
      <c r="H338" s="56" t="s">
        <v>656</v>
      </c>
      <c r="I338" s="62">
        <v>8</v>
      </c>
      <c r="J338" s="62">
        <v>8</v>
      </c>
      <c r="K338" s="23">
        <f t="shared" si="13"/>
        <v>1</v>
      </c>
      <c r="L338" s="21"/>
    </row>
    <row r="339" spans="1:12" ht="33.75" customHeight="1">
      <c r="A339" s="96" t="s">
        <v>358</v>
      </c>
      <c r="B339" s="101" t="s">
        <v>359</v>
      </c>
      <c r="C339" s="26" t="s">
        <v>33</v>
      </c>
      <c r="D339" s="22">
        <v>205</v>
      </c>
      <c r="E339" s="22">
        <v>205</v>
      </c>
      <c r="F339" s="22">
        <v>0</v>
      </c>
      <c r="G339" s="23">
        <f>F339/E339</f>
        <v>0</v>
      </c>
      <c r="H339" s="21"/>
      <c r="I339" s="30"/>
      <c r="J339" s="30"/>
      <c r="K339" s="31"/>
      <c r="L339" s="21"/>
    </row>
    <row r="340" spans="1:12" ht="22.5" customHeight="1">
      <c r="A340" s="18" t="s">
        <v>417</v>
      </c>
      <c r="B340" s="102" t="s">
        <v>360</v>
      </c>
      <c r="C340" s="103"/>
      <c r="D340" s="103"/>
      <c r="E340" s="103"/>
      <c r="F340" s="103"/>
      <c r="G340" s="103"/>
      <c r="H340" s="103"/>
      <c r="I340" s="103"/>
      <c r="J340" s="103"/>
      <c r="K340" s="103"/>
      <c r="L340" s="104"/>
    </row>
    <row r="341" spans="1:12" ht="45">
      <c r="A341" s="96" t="s">
        <v>418</v>
      </c>
      <c r="B341" s="101" t="s">
        <v>362</v>
      </c>
      <c r="C341" s="26" t="s">
        <v>32</v>
      </c>
      <c r="D341" s="22">
        <v>12157.73</v>
      </c>
      <c r="E341" s="22">
        <v>12157.73</v>
      </c>
      <c r="F341" s="22">
        <v>9275.5</v>
      </c>
      <c r="G341" s="22" t="s">
        <v>18</v>
      </c>
      <c r="H341" s="21" t="s">
        <v>661</v>
      </c>
      <c r="I341" s="22">
        <v>41</v>
      </c>
      <c r="J341" s="22">
        <v>41</v>
      </c>
      <c r="K341" s="23">
        <f aca="true" t="shared" si="14" ref="K341:K350">J341/I341</f>
        <v>1</v>
      </c>
      <c r="L341" s="21"/>
    </row>
    <row r="342" spans="1:12" ht="45">
      <c r="A342" s="96" t="s">
        <v>361</v>
      </c>
      <c r="B342" s="101" t="s">
        <v>362</v>
      </c>
      <c r="C342" s="26" t="s">
        <v>33</v>
      </c>
      <c r="D342" s="22">
        <v>12157.73</v>
      </c>
      <c r="E342" s="22">
        <v>12157.73</v>
      </c>
      <c r="F342" s="22">
        <v>9275.5</v>
      </c>
      <c r="G342" s="22" t="s">
        <v>18</v>
      </c>
      <c r="H342" s="21" t="s">
        <v>662</v>
      </c>
      <c r="I342" s="22">
        <v>28.2</v>
      </c>
      <c r="J342" s="22">
        <v>28.2</v>
      </c>
      <c r="K342" s="23">
        <f t="shared" si="14"/>
        <v>1</v>
      </c>
      <c r="L342" s="21"/>
    </row>
    <row r="343" spans="1:14" ht="60">
      <c r="A343" s="18"/>
      <c r="B343" s="65"/>
      <c r="C343" s="26"/>
      <c r="D343" s="22"/>
      <c r="E343" s="22"/>
      <c r="F343" s="22"/>
      <c r="G343" s="22"/>
      <c r="H343" s="21" t="s">
        <v>663</v>
      </c>
      <c r="I343" s="22">
        <v>25</v>
      </c>
      <c r="J343" s="22">
        <v>25</v>
      </c>
      <c r="K343" s="23">
        <f t="shared" si="14"/>
        <v>1</v>
      </c>
      <c r="L343" s="150"/>
      <c r="M343" s="151"/>
      <c r="N343" s="152"/>
    </row>
    <row r="344" spans="1:14" ht="52.5" customHeight="1">
      <c r="A344" s="18"/>
      <c r="B344" s="65"/>
      <c r="C344" s="26"/>
      <c r="D344" s="22"/>
      <c r="E344" s="22"/>
      <c r="F344" s="22"/>
      <c r="G344" s="22"/>
      <c r="H344" s="21" t="s">
        <v>664</v>
      </c>
      <c r="I344" s="22">
        <v>7.1</v>
      </c>
      <c r="J344" s="22">
        <v>7.1</v>
      </c>
      <c r="K344" s="23">
        <f t="shared" si="14"/>
        <v>1</v>
      </c>
      <c r="L344" s="150"/>
      <c r="M344" s="151"/>
      <c r="N344" s="152"/>
    </row>
    <row r="345" spans="1:14" ht="60">
      <c r="A345" s="18"/>
      <c r="B345" s="65"/>
      <c r="C345" s="26"/>
      <c r="D345" s="22"/>
      <c r="E345" s="22"/>
      <c r="F345" s="22"/>
      <c r="G345" s="22"/>
      <c r="H345" s="21" t="s">
        <v>665</v>
      </c>
      <c r="I345" s="22">
        <v>18</v>
      </c>
      <c r="J345" s="22">
        <v>18</v>
      </c>
      <c r="K345" s="23">
        <f t="shared" si="14"/>
        <v>1</v>
      </c>
      <c r="L345" s="150"/>
      <c r="M345" s="151"/>
      <c r="N345" s="152"/>
    </row>
    <row r="346" spans="1:14" ht="42.75" customHeight="1">
      <c r="A346" s="18"/>
      <c r="B346" s="65"/>
      <c r="C346" s="26"/>
      <c r="D346" s="22"/>
      <c r="E346" s="22"/>
      <c r="F346" s="22"/>
      <c r="G346" s="22"/>
      <c r="H346" s="21" t="s">
        <v>666</v>
      </c>
      <c r="I346" s="22">
        <v>124.2</v>
      </c>
      <c r="J346" s="22">
        <v>124.2</v>
      </c>
      <c r="K346" s="23">
        <f t="shared" si="14"/>
        <v>1</v>
      </c>
      <c r="L346" s="150"/>
      <c r="M346" s="151"/>
      <c r="N346" s="152"/>
    </row>
    <row r="347" spans="1:14" ht="52.5" customHeight="1">
      <c r="A347" s="18"/>
      <c r="B347" s="65"/>
      <c r="C347" s="26"/>
      <c r="D347" s="22"/>
      <c r="E347" s="22"/>
      <c r="F347" s="22"/>
      <c r="G347" s="22"/>
      <c r="H347" s="21" t="s">
        <v>667</v>
      </c>
      <c r="I347" s="22">
        <v>119.8</v>
      </c>
      <c r="J347" s="22">
        <v>119.8</v>
      </c>
      <c r="K347" s="23">
        <f t="shared" si="14"/>
        <v>1</v>
      </c>
      <c r="L347" s="150"/>
      <c r="M347" s="151"/>
      <c r="N347" s="152"/>
    </row>
    <row r="348" spans="1:14" ht="52.5" customHeight="1">
      <c r="A348" s="18"/>
      <c r="B348" s="65"/>
      <c r="C348" s="26"/>
      <c r="D348" s="22"/>
      <c r="E348" s="22"/>
      <c r="F348" s="22"/>
      <c r="G348" s="22"/>
      <c r="H348" s="21" t="s">
        <v>668</v>
      </c>
      <c r="I348" s="22">
        <v>17</v>
      </c>
      <c r="J348" s="22">
        <v>17</v>
      </c>
      <c r="K348" s="23">
        <f t="shared" si="14"/>
        <v>1</v>
      </c>
      <c r="L348" s="150"/>
      <c r="M348" s="151"/>
      <c r="N348" s="152"/>
    </row>
    <row r="349" spans="1:14" ht="89.25" customHeight="1">
      <c r="A349" s="18"/>
      <c r="B349" s="65"/>
      <c r="C349" s="26"/>
      <c r="D349" s="22"/>
      <c r="E349" s="22"/>
      <c r="F349" s="22"/>
      <c r="G349" s="22"/>
      <c r="H349" s="21" t="s">
        <v>669</v>
      </c>
      <c r="I349" s="22">
        <v>10</v>
      </c>
      <c r="J349" s="22">
        <v>10</v>
      </c>
      <c r="K349" s="23">
        <f t="shared" si="14"/>
        <v>1</v>
      </c>
      <c r="L349" s="150"/>
      <c r="M349" s="151"/>
      <c r="N349" s="152"/>
    </row>
    <row r="350" spans="1:12" ht="53.25" customHeight="1">
      <c r="A350" s="96"/>
      <c r="B350" s="97" t="s">
        <v>363</v>
      </c>
      <c r="C350" s="29"/>
      <c r="D350" s="40"/>
      <c r="E350" s="40"/>
      <c r="F350" s="40"/>
      <c r="G350" s="40"/>
      <c r="H350" s="21" t="s">
        <v>670</v>
      </c>
      <c r="I350" s="22">
        <v>90</v>
      </c>
      <c r="J350" s="22">
        <v>96.6</v>
      </c>
      <c r="K350" s="23">
        <f t="shared" si="14"/>
        <v>1.0733333333333333</v>
      </c>
      <c r="L350" s="21"/>
    </row>
    <row r="351" spans="1:12" ht="42.75">
      <c r="A351" s="96"/>
      <c r="B351" s="97" t="s">
        <v>363</v>
      </c>
      <c r="C351" s="29" t="s">
        <v>32</v>
      </c>
      <c r="D351" s="40">
        <f>D330+D334+D338+D341</f>
        <v>9292362.73</v>
      </c>
      <c r="E351" s="40">
        <f>E330+E334+E338+E341</f>
        <v>12131364.23</v>
      </c>
      <c r="F351" s="40">
        <f>F330+F334+F338+F341</f>
        <v>11291054.9654</v>
      </c>
      <c r="G351" s="41">
        <f aca="true" t="shared" si="15" ref="G351:G356">F351/E351</f>
        <v>0.9307325005936286</v>
      </c>
      <c r="H351" s="21"/>
      <c r="I351" s="30"/>
      <c r="J351" s="30"/>
      <c r="K351" s="31"/>
      <c r="L351" s="21"/>
    </row>
    <row r="352" spans="1:12" ht="23.25" customHeight="1">
      <c r="A352" s="96"/>
      <c r="B352" s="97" t="s">
        <v>363</v>
      </c>
      <c r="C352" s="29" t="s">
        <v>33</v>
      </c>
      <c r="D352" s="40">
        <f>D351</f>
        <v>9292362.73</v>
      </c>
      <c r="E352" s="40">
        <f>E351</f>
        <v>12131364.23</v>
      </c>
      <c r="F352" s="40">
        <f>F351</f>
        <v>11291054.9654</v>
      </c>
      <c r="G352" s="41">
        <f t="shared" si="15"/>
        <v>0.9307325005936286</v>
      </c>
      <c r="H352" s="21"/>
      <c r="I352" s="30"/>
      <c r="J352" s="30"/>
      <c r="K352" s="31"/>
      <c r="L352" s="21"/>
    </row>
    <row r="353" spans="1:12" ht="44.25" customHeight="1">
      <c r="A353" s="99" t="s">
        <v>364</v>
      </c>
      <c r="B353" s="100"/>
      <c r="C353" s="29" t="s">
        <v>311</v>
      </c>
      <c r="D353" s="40">
        <f>D15+D208+D239+D322</f>
        <v>273403</v>
      </c>
      <c r="E353" s="40">
        <f>E15+E208+E239+E322</f>
        <v>305094</v>
      </c>
      <c r="F353" s="40">
        <f>F15+F208+F239+F322</f>
        <v>305083.80000000005</v>
      </c>
      <c r="G353" s="61">
        <f t="shared" si="15"/>
        <v>0.9999665676807805</v>
      </c>
      <c r="H353" s="21"/>
      <c r="I353" s="30"/>
      <c r="J353" s="30"/>
      <c r="K353" s="31"/>
      <c r="L353" s="21"/>
    </row>
    <row r="354" spans="1:12" ht="42.75">
      <c r="A354" s="99" t="s">
        <v>364</v>
      </c>
      <c r="B354" s="100"/>
      <c r="C354" s="29" t="s">
        <v>32</v>
      </c>
      <c r="D354" s="40">
        <f>D93+D209+D240+D323+D351</f>
        <v>11696682.429000001</v>
      </c>
      <c r="E354" s="40">
        <f>E93+E209+E240+E323+E351</f>
        <v>14921070.83165</v>
      </c>
      <c r="F354" s="40">
        <f>F93+F209+F240+F323+F351</f>
        <v>14008500.39981</v>
      </c>
      <c r="G354" s="41">
        <f t="shared" si="15"/>
        <v>0.9388401514786532</v>
      </c>
      <c r="H354" s="21"/>
      <c r="I354" s="30"/>
      <c r="J354" s="30"/>
      <c r="K354" s="31"/>
      <c r="L354" s="21"/>
    </row>
    <row r="355" spans="1:12" ht="28.5">
      <c r="A355" s="99" t="s">
        <v>364</v>
      </c>
      <c r="B355" s="100"/>
      <c r="C355" s="29" t="s">
        <v>117</v>
      </c>
      <c r="D355" s="40">
        <v>1110.2</v>
      </c>
      <c r="E355" s="40">
        <v>1110.2</v>
      </c>
      <c r="F355" s="40">
        <v>1110.2</v>
      </c>
      <c r="G355" s="61">
        <f t="shared" si="15"/>
        <v>1</v>
      </c>
      <c r="H355" s="21"/>
      <c r="I355" s="30"/>
      <c r="J355" s="30"/>
      <c r="K355" s="31"/>
      <c r="L355" s="21"/>
    </row>
    <row r="356" spans="1:12" ht="36" customHeight="1">
      <c r="A356" s="99" t="s">
        <v>364</v>
      </c>
      <c r="B356" s="100"/>
      <c r="C356" s="29" t="s">
        <v>33</v>
      </c>
      <c r="D356" s="40">
        <f>D353+D354+D355</f>
        <v>11971195.629</v>
      </c>
      <c r="E356" s="40">
        <f>E353+E354+E355</f>
        <v>15227275.03165</v>
      </c>
      <c r="F356" s="40">
        <f>F353+F354+F355</f>
        <v>14314694.39981</v>
      </c>
      <c r="G356" s="41">
        <f t="shared" si="15"/>
        <v>0.9400693407097991</v>
      </c>
      <c r="H356" s="21"/>
      <c r="I356" s="30"/>
      <c r="J356" s="30"/>
      <c r="K356" s="31"/>
      <c r="L356" s="21"/>
    </row>
    <row r="357" spans="1:12" ht="18">
      <c r="A357" s="76"/>
      <c r="B357" s="8"/>
      <c r="C357" s="8"/>
      <c r="D357" s="77"/>
      <c r="E357" s="77"/>
      <c r="F357" s="77"/>
      <c r="G357" s="8"/>
      <c r="H357" s="8"/>
      <c r="I357" s="77"/>
      <c r="J357" s="77"/>
      <c r="K357" s="8"/>
      <c r="L357" s="8"/>
    </row>
    <row r="358" spans="1:12" ht="18">
      <c r="A358" s="76"/>
      <c r="B358" s="8"/>
      <c r="C358" s="8"/>
      <c r="D358" s="77"/>
      <c r="E358" s="77"/>
      <c r="F358" s="77"/>
      <c r="G358" s="8"/>
      <c r="H358" s="8"/>
      <c r="I358" s="77"/>
      <c r="J358" s="77"/>
      <c r="K358" s="8"/>
      <c r="L358" s="8"/>
    </row>
    <row r="359" spans="1:12" ht="18">
      <c r="A359" s="76"/>
      <c r="B359" s="8"/>
      <c r="C359" s="8"/>
      <c r="D359" s="77"/>
      <c r="E359" s="77"/>
      <c r="F359" s="77"/>
      <c r="G359" s="8"/>
      <c r="H359" s="8"/>
      <c r="I359" s="77"/>
      <c r="J359" s="77"/>
      <c r="K359" s="8"/>
      <c r="L359" s="8"/>
    </row>
    <row r="360" spans="1:12" ht="18">
      <c r="A360" s="76"/>
      <c r="B360" s="8"/>
      <c r="C360" s="8"/>
      <c r="D360" s="77"/>
      <c r="E360" s="77"/>
      <c r="F360" s="77"/>
      <c r="G360" s="8"/>
      <c r="H360" s="8"/>
      <c r="I360" s="77"/>
      <c r="J360" s="77"/>
      <c r="K360" s="8"/>
      <c r="L360" s="8"/>
    </row>
    <row r="361" spans="1:12" ht="18">
      <c r="A361" s="76"/>
      <c r="B361" s="8"/>
      <c r="C361" s="8"/>
      <c r="D361" s="77"/>
      <c r="E361" s="77"/>
      <c r="F361" s="77"/>
      <c r="G361" s="8"/>
      <c r="H361" s="8"/>
      <c r="I361" s="77"/>
      <c r="J361" s="77"/>
      <c r="K361" s="8"/>
      <c r="L361" s="8"/>
    </row>
    <row r="362" spans="1:12" ht="18">
      <c r="A362" s="76"/>
      <c r="B362" s="8"/>
      <c r="C362" s="8"/>
      <c r="D362" s="77"/>
      <c r="E362" s="77"/>
      <c r="F362" s="77"/>
      <c r="G362" s="8"/>
      <c r="H362" s="8"/>
      <c r="I362" s="77"/>
      <c r="J362" s="77"/>
      <c r="K362" s="8"/>
      <c r="L362" s="8"/>
    </row>
    <row r="363" spans="1:12" ht="18">
      <c r="A363" s="76"/>
      <c r="B363" s="8"/>
      <c r="C363" s="8"/>
      <c r="D363" s="77"/>
      <c r="E363" s="77"/>
      <c r="F363" s="77"/>
      <c r="G363" s="8"/>
      <c r="H363" s="8"/>
      <c r="I363" s="77"/>
      <c r="J363" s="77"/>
      <c r="K363" s="8"/>
      <c r="L363" s="8"/>
    </row>
    <row r="364" spans="1:12" ht="18">
      <c r="A364" s="76"/>
      <c r="B364" s="8"/>
      <c r="C364" s="8"/>
      <c r="D364" s="77"/>
      <c r="E364" s="77"/>
      <c r="F364" s="77"/>
      <c r="G364" s="8"/>
      <c r="H364" s="8"/>
      <c r="I364" s="77"/>
      <c r="J364" s="77"/>
      <c r="K364" s="8"/>
      <c r="L364" s="8"/>
    </row>
    <row r="365" spans="1:12" ht="18">
      <c r="A365" s="76"/>
      <c r="B365" s="8"/>
      <c r="C365" s="8"/>
      <c r="D365" s="77"/>
      <c r="E365" s="77"/>
      <c r="F365" s="77"/>
      <c r="G365" s="8"/>
      <c r="H365" s="8"/>
      <c r="I365" s="77"/>
      <c r="J365" s="77"/>
      <c r="K365" s="8"/>
      <c r="L365" s="8"/>
    </row>
    <row r="366" spans="1:12" ht="18">
      <c r="A366" s="76"/>
      <c r="B366" s="8"/>
      <c r="C366" s="8"/>
      <c r="D366" s="77"/>
      <c r="E366" s="77"/>
      <c r="F366" s="77"/>
      <c r="G366" s="8"/>
      <c r="H366" s="8"/>
      <c r="I366" s="77"/>
      <c r="J366" s="77"/>
      <c r="K366" s="8"/>
      <c r="L366" s="8"/>
    </row>
    <row r="367" spans="1:12" ht="18">
      <c r="A367" s="76"/>
      <c r="B367" s="8"/>
      <c r="C367" s="8"/>
      <c r="D367" s="77"/>
      <c r="E367" s="77"/>
      <c r="F367" s="77"/>
      <c r="G367" s="8"/>
      <c r="H367" s="8"/>
      <c r="I367" s="77"/>
      <c r="J367" s="77"/>
      <c r="K367" s="8"/>
      <c r="L367" s="8"/>
    </row>
    <row r="368" spans="1:12" ht="18">
      <c r="A368" s="76"/>
      <c r="B368" s="8"/>
      <c r="C368" s="8"/>
      <c r="D368" s="77"/>
      <c r="E368" s="77"/>
      <c r="F368" s="77"/>
      <c r="G368" s="8"/>
      <c r="H368" s="8"/>
      <c r="I368" s="77"/>
      <c r="J368" s="77"/>
      <c r="K368" s="8"/>
      <c r="L368" s="8"/>
    </row>
    <row r="369" spans="1:12" ht="18">
      <c r="A369" s="76"/>
      <c r="B369" s="8"/>
      <c r="C369" s="8"/>
      <c r="D369" s="77"/>
      <c r="E369" s="77"/>
      <c r="F369" s="77"/>
      <c r="G369" s="8"/>
      <c r="H369" s="8"/>
      <c r="I369" s="77"/>
      <c r="J369" s="77"/>
      <c r="K369" s="8"/>
      <c r="L369" s="8"/>
    </row>
    <row r="370" spans="1:12" ht="18">
      <c r="A370" s="76"/>
      <c r="B370" s="8"/>
      <c r="C370" s="8"/>
      <c r="D370" s="77"/>
      <c r="E370" s="77"/>
      <c r="F370" s="77"/>
      <c r="G370" s="8"/>
      <c r="H370" s="8"/>
      <c r="I370" s="77"/>
      <c r="J370" s="77"/>
      <c r="K370" s="8"/>
      <c r="L370" s="8"/>
    </row>
    <row r="371" spans="1:12" ht="18">
      <c r="A371" s="76"/>
      <c r="B371" s="8"/>
      <c r="C371" s="8"/>
      <c r="D371" s="77"/>
      <c r="E371" s="77"/>
      <c r="F371" s="77"/>
      <c r="G371" s="8"/>
      <c r="H371" s="8"/>
      <c r="I371" s="77"/>
      <c r="J371" s="77"/>
      <c r="K371" s="8"/>
      <c r="L371" s="8"/>
    </row>
    <row r="372" spans="1:12" ht="18">
      <c r="A372" s="76"/>
      <c r="B372" s="8"/>
      <c r="C372" s="8"/>
      <c r="D372" s="77"/>
      <c r="E372" s="77"/>
      <c r="F372" s="77"/>
      <c r="G372" s="8"/>
      <c r="H372" s="8"/>
      <c r="I372" s="77"/>
      <c r="J372" s="77"/>
      <c r="K372" s="8"/>
      <c r="L372" s="8"/>
    </row>
    <row r="373" spans="1:12" ht="18">
      <c r="A373" s="76"/>
      <c r="B373" s="8"/>
      <c r="C373" s="8"/>
      <c r="D373" s="77"/>
      <c r="E373" s="77"/>
      <c r="F373" s="77"/>
      <c r="G373" s="8"/>
      <c r="H373" s="8"/>
      <c r="I373" s="77"/>
      <c r="J373" s="77"/>
      <c r="K373" s="8"/>
      <c r="L373" s="8"/>
    </row>
    <row r="374" spans="1:12" ht="18">
      <c r="A374" s="76"/>
      <c r="B374" s="8"/>
      <c r="C374" s="8"/>
      <c r="D374" s="77"/>
      <c r="E374" s="77"/>
      <c r="F374" s="77"/>
      <c r="G374" s="8"/>
      <c r="H374" s="8"/>
      <c r="I374" s="77"/>
      <c r="J374" s="77"/>
      <c r="K374" s="8"/>
      <c r="L374" s="8"/>
    </row>
    <row r="375" spans="1:12" ht="18">
      <c r="A375" s="76"/>
      <c r="B375" s="8"/>
      <c r="C375" s="8"/>
      <c r="D375" s="77"/>
      <c r="E375" s="77"/>
      <c r="F375" s="77"/>
      <c r="G375" s="8"/>
      <c r="H375" s="8"/>
      <c r="I375" s="77"/>
      <c r="J375" s="77"/>
      <c r="K375" s="8"/>
      <c r="L375" s="8"/>
    </row>
    <row r="376" spans="1:12" ht="18">
      <c r="A376" s="76"/>
      <c r="B376" s="8"/>
      <c r="C376" s="8"/>
      <c r="D376" s="77"/>
      <c r="E376" s="77"/>
      <c r="F376" s="77"/>
      <c r="G376" s="8"/>
      <c r="H376" s="8"/>
      <c r="I376" s="77"/>
      <c r="J376" s="77"/>
      <c r="K376" s="8"/>
      <c r="L376" s="8"/>
    </row>
    <row r="377" spans="1:12" ht="18">
      <c r="A377" s="76"/>
      <c r="B377" s="8"/>
      <c r="C377" s="8"/>
      <c r="D377" s="77"/>
      <c r="E377" s="77"/>
      <c r="F377" s="77"/>
      <c r="G377" s="8"/>
      <c r="H377" s="8"/>
      <c r="I377" s="77"/>
      <c r="J377" s="77"/>
      <c r="K377" s="8"/>
      <c r="L377" s="8"/>
    </row>
    <row r="378" spans="1:12" ht="18">
      <c r="A378" s="76"/>
      <c r="B378" s="8"/>
      <c r="C378" s="8"/>
      <c r="D378" s="77"/>
      <c r="E378" s="77"/>
      <c r="F378" s="77"/>
      <c r="G378" s="8"/>
      <c r="H378" s="8"/>
      <c r="I378" s="77"/>
      <c r="J378" s="77"/>
      <c r="K378" s="8"/>
      <c r="L378" s="8"/>
    </row>
    <row r="379" spans="1:12" ht="18">
      <c r="A379" s="76"/>
      <c r="B379" s="8"/>
      <c r="C379" s="8"/>
      <c r="D379" s="77"/>
      <c r="E379" s="77"/>
      <c r="F379" s="77"/>
      <c r="G379" s="8"/>
      <c r="H379" s="8"/>
      <c r="I379" s="77"/>
      <c r="J379" s="77"/>
      <c r="K379" s="8"/>
      <c r="L379" s="8"/>
    </row>
    <row r="380" spans="1:12" ht="18">
      <c r="A380" s="76"/>
      <c r="B380" s="8"/>
      <c r="C380" s="8"/>
      <c r="D380" s="77"/>
      <c r="E380" s="77"/>
      <c r="F380" s="77"/>
      <c r="G380" s="8"/>
      <c r="H380" s="8"/>
      <c r="I380" s="77"/>
      <c r="J380" s="77"/>
      <c r="K380" s="8"/>
      <c r="L380" s="8"/>
    </row>
    <row r="381" spans="1:12" ht="18">
      <c r="A381" s="76"/>
      <c r="B381" s="8"/>
      <c r="C381" s="8"/>
      <c r="D381" s="77"/>
      <c r="E381" s="77"/>
      <c r="F381" s="77"/>
      <c r="G381" s="8"/>
      <c r="H381" s="8"/>
      <c r="I381" s="77"/>
      <c r="J381" s="77"/>
      <c r="K381" s="8"/>
      <c r="L381" s="8"/>
    </row>
    <row r="382" spans="1:12" ht="18">
      <c r="A382" s="76"/>
      <c r="B382" s="8"/>
      <c r="C382" s="8"/>
      <c r="D382" s="77"/>
      <c r="E382" s="77"/>
      <c r="F382" s="77"/>
      <c r="G382" s="8"/>
      <c r="H382" s="8"/>
      <c r="I382" s="77"/>
      <c r="J382" s="77"/>
      <c r="K382" s="8"/>
      <c r="L382" s="8"/>
    </row>
    <row r="383" spans="1:12" ht="18">
      <c r="A383" s="76"/>
      <c r="B383" s="8"/>
      <c r="C383" s="8"/>
      <c r="D383" s="77"/>
      <c r="E383" s="77"/>
      <c r="F383" s="77"/>
      <c r="G383" s="8"/>
      <c r="H383" s="8"/>
      <c r="I383" s="77"/>
      <c r="J383" s="77"/>
      <c r="K383" s="8"/>
      <c r="L383" s="8"/>
    </row>
    <row r="384" spans="1:12" ht="18">
      <c r="A384" s="76"/>
      <c r="B384" s="8"/>
      <c r="C384" s="8"/>
      <c r="D384" s="77"/>
      <c r="E384" s="77"/>
      <c r="F384" s="77"/>
      <c r="G384" s="8"/>
      <c r="H384" s="8"/>
      <c r="I384" s="77"/>
      <c r="J384" s="77"/>
      <c r="K384" s="8"/>
      <c r="L384" s="8"/>
    </row>
    <row r="385" spans="1:12" ht="18">
      <c r="A385" s="76"/>
      <c r="B385" s="8"/>
      <c r="C385" s="8"/>
      <c r="D385" s="77"/>
      <c r="E385" s="77"/>
      <c r="F385" s="77"/>
      <c r="G385" s="8"/>
      <c r="H385" s="8"/>
      <c r="I385" s="77"/>
      <c r="J385" s="77"/>
      <c r="K385" s="8"/>
      <c r="L385" s="8"/>
    </row>
    <row r="386" spans="1:12" ht="18">
      <c r="A386" s="76"/>
      <c r="B386" s="8"/>
      <c r="C386" s="8"/>
      <c r="D386" s="77"/>
      <c r="E386" s="77"/>
      <c r="F386" s="77"/>
      <c r="G386" s="8"/>
      <c r="H386" s="8"/>
      <c r="I386" s="77"/>
      <c r="J386" s="77"/>
      <c r="K386" s="8"/>
      <c r="L386" s="8"/>
    </row>
    <row r="387" spans="1:12" ht="18">
      <c r="A387" s="76"/>
      <c r="B387" s="8"/>
      <c r="C387" s="8"/>
      <c r="D387" s="77"/>
      <c r="E387" s="77"/>
      <c r="F387" s="77"/>
      <c r="G387" s="8"/>
      <c r="H387" s="8"/>
      <c r="I387" s="77"/>
      <c r="J387" s="77"/>
      <c r="K387" s="8"/>
      <c r="L387" s="8"/>
    </row>
    <row r="388" spans="1:12" ht="18">
      <c r="A388" s="76"/>
      <c r="B388" s="8"/>
      <c r="C388" s="8"/>
      <c r="D388" s="77"/>
      <c r="E388" s="77"/>
      <c r="F388" s="77"/>
      <c r="G388" s="8"/>
      <c r="H388" s="8"/>
      <c r="I388" s="77"/>
      <c r="J388" s="77"/>
      <c r="K388" s="8"/>
      <c r="L388" s="8"/>
    </row>
    <row r="389" spans="1:12" ht="18">
      <c r="A389" s="76"/>
      <c r="B389" s="8"/>
      <c r="C389" s="8"/>
      <c r="D389" s="77"/>
      <c r="E389" s="77"/>
      <c r="F389" s="77"/>
      <c r="G389" s="8"/>
      <c r="H389" s="8"/>
      <c r="I389" s="77"/>
      <c r="J389" s="77"/>
      <c r="K389" s="8"/>
      <c r="L389" s="8"/>
    </row>
    <row r="390" spans="1:12" ht="18">
      <c r="A390" s="76"/>
      <c r="B390" s="8"/>
      <c r="C390" s="8"/>
      <c r="D390" s="77"/>
      <c r="E390" s="77"/>
      <c r="F390" s="77"/>
      <c r="G390" s="8"/>
      <c r="H390" s="8"/>
      <c r="I390" s="77"/>
      <c r="J390" s="77"/>
      <c r="K390" s="8"/>
      <c r="L390" s="8"/>
    </row>
    <row r="391" spans="1:12" ht="18">
      <c r="A391" s="76"/>
      <c r="B391" s="8"/>
      <c r="C391" s="8"/>
      <c r="D391" s="77"/>
      <c r="E391" s="77"/>
      <c r="F391" s="77"/>
      <c r="G391" s="8"/>
      <c r="H391" s="8"/>
      <c r="I391" s="77"/>
      <c r="J391" s="77"/>
      <c r="K391" s="8"/>
      <c r="L391" s="8"/>
    </row>
    <row r="392" spans="1:12" ht="18">
      <c r="A392" s="76"/>
      <c r="B392" s="8"/>
      <c r="C392" s="8"/>
      <c r="D392" s="77"/>
      <c r="E392" s="77"/>
      <c r="F392" s="77"/>
      <c r="G392" s="8"/>
      <c r="H392" s="8"/>
      <c r="I392" s="77"/>
      <c r="J392" s="77"/>
      <c r="K392" s="8"/>
      <c r="L392" s="8"/>
    </row>
    <row r="393" spans="1:12" ht="18">
      <c r="A393" s="76"/>
      <c r="B393" s="8"/>
      <c r="C393" s="8"/>
      <c r="D393" s="77"/>
      <c r="E393" s="77"/>
      <c r="F393" s="77"/>
      <c r="G393" s="8"/>
      <c r="H393" s="8"/>
      <c r="I393" s="77"/>
      <c r="J393" s="77"/>
      <c r="K393" s="8"/>
      <c r="L393" s="8"/>
    </row>
    <row r="394" spans="1:12" ht="18">
      <c r="A394" s="76"/>
      <c r="B394" s="8"/>
      <c r="C394" s="8"/>
      <c r="D394" s="77"/>
      <c r="E394" s="77"/>
      <c r="F394" s="77"/>
      <c r="G394" s="8"/>
      <c r="H394" s="8"/>
      <c r="I394" s="77"/>
      <c r="J394" s="77"/>
      <c r="K394" s="8"/>
      <c r="L394" s="8"/>
    </row>
    <row r="395" spans="1:12" ht="18">
      <c r="A395" s="76"/>
      <c r="B395" s="8"/>
      <c r="C395" s="8"/>
      <c r="D395" s="77"/>
      <c r="E395" s="77"/>
      <c r="F395" s="77"/>
      <c r="G395" s="8"/>
      <c r="H395" s="8"/>
      <c r="I395" s="77"/>
      <c r="J395" s="77"/>
      <c r="K395" s="8"/>
      <c r="L395" s="8"/>
    </row>
    <row r="396" spans="1:12" ht="18">
      <c r="A396" s="76"/>
      <c r="B396" s="8"/>
      <c r="C396" s="8"/>
      <c r="D396" s="77"/>
      <c r="E396" s="77"/>
      <c r="F396" s="77"/>
      <c r="G396" s="8"/>
      <c r="H396" s="8"/>
      <c r="I396" s="77"/>
      <c r="J396" s="77"/>
      <c r="K396" s="8"/>
      <c r="L396" s="8"/>
    </row>
    <row r="397" spans="1:12" ht="18">
      <c r="A397" s="76"/>
      <c r="B397" s="8"/>
      <c r="C397" s="8"/>
      <c r="D397" s="77"/>
      <c r="E397" s="77"/>
      <c r="F397" s="77"/>
      <c r="G397" s="8"/>
      <c r="H397" s="8"/>
      <c r="I397" s="77"/>
      <c r="J397" s="77"/>
      <c r="K397" s="8"/>
      <c r="L397" s="8"/>
    </row>
    <row r="398" spans="1:12" ht="18">
      <c r="A398" s="76"/>
      <c r="B398" s="8"/>
      <c r="C398" s="8"/>
      <c r="D398" s="77"/>
      <c r="E398" s="77"/>
      <c r="F398" s="77"/>
      <c r="G398" s="8"/>
      <c r="H398" s="8"/>
      <c r="I398" s="77"/>
      <c r="J398" s="77"/>
      <c r="K398" s="8"/>
      <c r="L398" s="8"/>
    </row>
    <row r="399" spans="1:12" ht="18">
      <c r="A399" s="76"/>
      <c r="B399" s="8"/>
      <c r="C399" s="8"/>
      <c r="D399" s="77"/>
      <c r="E399" s="77"/>
      <c r="F399" s="77"/>
      <c r="G399" s="8"/>
      <c r="H399" s="8"/>
      <c r="I399" s="77"/>
      <c r="J399" s="77"/>
      <c r="K399" s="8"/>
      <c r="L399" s="8"/>
    </row>
    <row r="400" spans="1:12" ht="18">
      <c r="A400" s="76"/>
      <c r="B400" s="8"/>
      <c r="C400" s="8"/>
      <c r="D400" s="77"/>
      <c r="E400" s="77"/>
      <c r="F400" s="77"/>
      <c r="G400" s="8"/>
      <c r="H400" s="8"/>
      <c r="I400" s="77"/>
      <c r="J400" s="77"/>
      <c r="K400" s="8"/>
      <c r="L400" s="8"/>
    </row>
    <row r="401" spans="1:12" ht="18">
      <c r="A401" s="76"/>
      <c r="B401" s="8"/>
      <c r="C401" s="8"/>
      <c r="D401" s="77"/>
      <c r="E401" s="77"/>
      <c r="F401" s="77"/>
      <c r="G401" s="8"/>
      <c r="H401" s="8"/>
      <c r="I401" s="77"/>
      <c r="J401" s="77"/>
      <c r="K401" s="8"/>
      <c r="L401" s="8"/>
    </row>
    <row r="402" spans="1:12" ht="18">
      <c r="A402" s="76"/>
      <c r="B402" s="8"/>
      <c r="C402" s="8"/>
      <c r="D402" s="77"/>
      <c r="E402" s="77"/>
      <c r="F402" s="77"/>
      <c r="G402" s="8"/>
      <c r="H402" s="8"/>
      <c r="I402" s="77"/>
      <c r="J402" s="77"/>
      <c r="K402" s="8"/>
      <c r="L402" s="8"/>
    </row>
    <row r="403" spans="1:12" ht="18">
      <c r="A403" s="76"/>
      <c r="B403" s="8"/>
      <c r="C403" s="8"/>
      <c r="D403" s="77"/>
      <c r="E403" s="77"/>
      <c r="F403" s="77"/>
      <c r="G403" s="8"/>
      <c r="H403" s="8"/>
      <c r="I403" s="77"/>
      <c r="J403" s="77"/>
      <c r="K403" s="8"/>
      <c r="L403" s="8"/>
    </row>
    <row r="404" spans="1:12" ht="18">
      <c r="A404" s="76"/>
      <c r="B404" s="8"/>
      <c r="C404" s="8"/>
      <c r="D404" s="77"/>
      <c r="E404" s="77"/>
      <c r="F404" s="77"/>
      <c r="G404" s="8"/>
      <c r="H404" s="8"/>
      <c r="I404" s="77"/>
      <c r="J404" s="77"/>
      <c r="K404" s="8"/>
      <c r="L404" s="8"/>
    </row>
    <row r="405" spans="1:12" ht="18">
      <c r="A405" s="76"/>
      <c r="B405" s="8"/>
      <c r="C405" s="8"/>
      <c r="D405" s="77"/>
      <c r="E405" s="77"/>
      <c r="F405" s="77"/>
      <c r="G405" s="8"/>
      <c r="H405" s="8"/>
      <c r="I405" s="77"/>
      <c r="J405" s="77"/>
      <c r="K405" s="8"/>
      <c r="L405" s="8"/>
    </row>
    <row r="406" spans="1:12" ht="18">
      <c r="A406" s="76"/>
      <c r="B406" s="8"/>
      <c r="C406" s="8"/>
      <c r="D406" s="77"/>
      <c r="E406" s="77"/>
      <c r="F406" s="77"/>
      <c r="G406" s="8"/>
      <c r="H406" s="8"/>
      <c r="I406" s="77"/>
      <c r="J406" s="77"/>
      <c r="K406" s="8"/>
      <c r="L406" s="8"/>
    </row>
    <row r="407" spans="1:12" ht="18">
      <c r="A407" s="76"/>
      <c r="B407" s="8"/>
      <c r="C407" s="8"/>
      <c r="D407" s="77"/>
      <c r="E407" s="77"/>
      <c r="F407" s="77"/>
      <c r="G407" s="8"/>
      <c r="H407" s="8"/>
      <c r="I407" s="77"/>
      <c r="J407" s="77"/>
      <c r="K407" s="8"/>
      <c r="L407" s="8"/>
    </row>
    <row r="408" spans="1:12" ht="18">
      <c r="A408" s="76"/>
      <c r="B408" s="8"/>
      <c r="C408" s="8"/>
      <c r="D408" s="77"/>
      <c r="E408" s="77"/>
      <c r="F408" s="77"/>
      <c r="G408" s="8"/>
      <c r="H408" s="8"/>
      <c r="I408" s="77"/>
      <c r="J408" s="77"/>
      <c r="K408" s="8"/>
      <c r="L408" s="8"/>
    </row>
    <row r="409" spans="1:12" ht="18">
      <c r="A409" s="76"/>
      <c r="B409" s="8"/>
      <c r="C409" s="8"/>
      <c r="D409" s="77"/>
      <c r="E409" s="77"/>
      <c r="F409" s="77"/>
      <c r="G409" s="8"/>
      <c r="H409" s="8"/>
      <c r="I409" s="77"/>
      <c r="J409" s="77"/>
      <c r="K409" s="8"/>
      <c r="L409" s="8"/>
    </row>
    <row r="410" spans="1:12" ht="18">
      <c r="A410" s="76"/>
      <c r="B410" s="8"/>
      <c r="C410" s="8"/>
      <c r="D410" s="77"/>
      <c r="E410" s="77"/>
      <c r="F410" s="77"/>
      <c r="G410" s="8"/>
      <c r="H410" s="8"/>
      <c r="I410" s="77"/>
      <c r="J410" s="77"/>
      <c r="K410" s="8"/>
      <c r="L410" s="8"/>
    </row>
    <row r="411" spans="1:12" ht="18">
      <c r="A411" s="76"/>
      <c r="B411" s="8"/>
      <c r="C411" s="8"/>
      <c r="D411" s="77"/>
      <c r="E411" s="77"/>
      <c r="F411" s="77"/>
      <c r="G411" s="8"/>
      <c r="H411" s="8"/>
      <c r="I411" s="77"/>
      <c r="J411" s="77"/>
      <c r="K411" s="8"/>
      <c r="L411" s="8"/>
    </row>
    <row r="412" spans="1:12" ht="18">
      <c r="A412" s="76"/>
      <c r="B412" s="8"/>
      <c r="C412" s="8"/>
      <c r="D412" s="77"/>
      <c r="E412" s="77"/>
      <c r="F412" s="77"/>
      <c r="G412" s="8"/>
      <c r="H412" s="8"/>
      <c r="I412" s="77"/>
      <c r="J412" s="77"/>
      <c r="K412" s="8"/>
      <c r="L412" s="8"/>
    </row>
    <row r="413" spans="1:12" ht="18">
      <c r="A413" s="76"/>
      <c r="B413" s="8"/>
      <c r="C413" s="8"/>
      <c r="D413" s="77"/>
      <c r="E413" s="77"/>
      <c r="F413" s="77"/>
      <c r="G413" s="8"/>
      <c r="H413" s="8"/>
      <c r="I413" s="77"/>
      <c r="J413" s="77"/>
      <c r="K413" s="8"/>
      <c r="L413" s="8"/>
    </row>
    <row r="414" spans="1:12" ht="18">
      <c r="A414" s="76"/>
      <c r="B414" s="8"/>
      <c r="C414" s="8"/>
      <c r="D414" s="77"/>
      <c r="E414" s="77"/>
      <c r="F414" s="77"/>
      <c r="G414" s="8"/>
      <c r="H414" s="8"/>
      <c r="I414" s="77"/>
      <c r="J414" s="77"/>
      <c r="K414" s="8"/>
      <c r="L414" s="8"/>
    </row>
    <row r="415" spans="1:12" ht="18">
      <c r="A415" s="76"/>
      <c r="B415" s="8"/>
      <c r="C415" s="8"/>
      <c r="D415" s="77"/>
      <c r="E415" s="77"/>
      <c r="F415" s="77"/>
      <c r="G415" s="8"/>
      <c r="H415" s="8"/>
      <c r="I415" s="77"/>
      <c r="J415" s="77"/>
      <c r="K415" s="8"/>
      <c r="L415" s="8"/>
    </row>
    <row r="416" spans="1:12" ht="18">
      <c r="A416" s="76"/>
      <c r="B416" s="8"/>
      <c r="C416" s="8"/>
      <c r="D416" s="77"/>
      <c r="E416" s="77"/>
      <c r="F416" s="77"/>
      <c r="G416" s="8"/>
      <c r="H416" s="8"/>
      <c r="I416" s="77"/>
      <c r="J416" s="77"/>
      <c r="K416" s="8"/>
      <c r="L416" s="8"/>
    </row>
    <row r="417" spans="1:12" ht="18">
      <c r="A417" s="76"/>
      <c r="B417" s="8"/>
      <c r="C417" s="8"/>
      <c r="D417" s="77"/>
      <c r="E417" s="77"/>
      <c r="F417" s="77"/>
      <c r="G417" s="8"/>
      <c r="H417" s="8"/>
      <c r="I417" s="77"/>
      <c r="J417" s="77"/>
      <c r="K417" s="8"/>
      <c r="L417" s="8"/>
    </row>
    <row r="418" spans="1:12" ht="18">
      <c r="A418" s="76"/>
      <c r="B418" s="8"/>
      <c r="C418" s="8"/>
      <c r="D418" s="77"/>
      <c r="E418" s="77"/>
      <c r="F418" s="77"/>
      <c r="G418" s="8"/>
      <c r="H418" s="8"/>
      <c r="I418" s="77"/>
      <c r="J418" s="77"/>
      <c r="K418" s="8"/>
      <c r="L418" s="8"/>
    </row>
    <row r="419" spans="1:12" ht="18">
      <c r="A419" s="76"/>
      <c r="B419" s="8"/>
      <c r="C419" s="8"/>
      <c r="D419" s="77"/>
      <c r="E419" s="77"/>
      <c r="F419" s="77"/>
      <c r="G419" s="8"/>
      <c r="H419" s="8"/>
      <c r="I419" s="77"/>
      <c r="J419" s="77"/>
      <c r="K419" s="8"/>
      <c r="L419" s="8"/>
    </row>
    <row r="420" spans="1:12" ht="18">
      <c r="A420" s="76"/>
      <c r="B420" s="8"/>
      <c r="C420" s="8"/>
      <c r="D420" s="77"/>
      <c r="E420" s="77"/>
      <c r="F420" s="77"/>
      <c r="G420" s="8"/>
      <c r="H420" s="8"/>
      <c r="I420" s="77"/>
      <c r="J420" s="77"/>
      <c r="K420" s="8"/>
      <c r="L420" s="8"/>
    </row>
    <row r="421" spans="1:12" ht="18">
      <c r="A421" s="76"/>
      <c r="B421" s="8"/>
      <c r="C421" s="8"/>
      <c r="D421" s="77"/>
      <c r="E421" s="77"/>
      <c r="F421" s="77"/>
      <c r="G421" s="8"/>
      <c r="H421" s="8"/>
      <c r="I421" s="77"/>
      <c r="J421" s="77"/>
      <c r="K421" s="8"/>
      <c r="L421" s="8"/>
    </row>
    <row r="422" spans="1:12" ht="18">
      <c r="A422" s="76"/>
      <c r="B422" s="8"/>
      <c r="C422" s="8"/>
      <c r="D422" s="77"/>
      <c r="E422" s="77"/>
      <c r="F422" s="77"/>
      <c r="G422" s="8"/>
      <c r="H422" s="8"/>
      <c r="I422" s="77"/>
      <c r="J422" s="77"/>
      <c r="K422" s="8"/>
      <c r="L422" s="8"/>
    </row>
    <row r="423" spans="1:12" ht="18">
      <c r="A423" s="76"/>
      <c r="B423" s="8"/>
      <c r="C423" s="8"/>
      <c r="D423" s="77"/>
      <c r="E423" s="77"/>
      <c r="F423" s="77"/>
      <c r="G423" s="8"/>
      <c r="H423" s="8"/>
      <c r="I423" s="77"/>
      <c r="J423" s="77"/>
      <c r="K423" s="8"/>
      <c r="L423" s="8"/>
    </row>
    <row r="424" spans="1:12" ht="18">
      <c r="A424" s="76"/>
      <c r="B424" s="8"/>
      <c r="C424" s="8"/>
      <c r="D424" s="77"/>
      <c r="E424" s="77"/>
      <c r="F424" s="77"/>
      <c r="G424" s="8"/>
      <c r="H424" s="8"/>
      <c r="I424" s="77"/>
      <c r="J424" s="77"/>
      <c r="K424" s="8"/>
      <c r="L424" s="8"/>
    </row>
    <row r="425" spans="1:12" ht="18">
      <c r="A425" s="76"/>
      <c r="B425" s="8"/>
      <c r="C425" s="8"/>
      <c r="D425" s="77"/>
      <c r="E425" s="77"/>
      <c r="F425" s="77"/>
      <c r="G425" s="8"/>
      <c r="H425" s="8"/>
      <c r="I425" s="77"/>
      <c r="J425" s="77"/>
      <c r="K425" s="8"/>
      <c r="L425" s="8"/>
    </row>
    <row r="426" spans="1:12" ht="18">
      <c r="A426" s="76"/>
      <c r="B426" s="8"/>
      <c r="C426" s="8"/>
      <c r="D426" s="77"/>
      <c r="E426" s="77"/>
      <c r="F426" s="77"/>
      <c r="G426" s="8"/>
      <c r="H426" s="8"/>
      <c r="I426" s="77"/>
      <c r="J426" s="77"/>
      <c r="K426" s="8"/>
      <c r="L426" s="8"/>
    </row>
    <row r="427" spans="1:12" ht="18">
      <c r="A427" s="76"/>
      <c r="B427" s="8"/>
      <c r="C427" s="8"/>
      <c r="D427" s="77"/>
      <c r="E427" s="77"/>
      <c r="F427" s="77"/>
      <c r="G427" s="8"/>
      <c r="H427" s="8"/>
      <c r="I427" s="77"/>
      <c r="J427" s="77"/>
      <c r="K427" s="8"/>
      <c r="L427" s="8"/>
    </row>
    <row r="428" spans="1:12" ht="18">
      <c r="A428" s="76"/>
      <c r="B428" s="8"/>
      <c r="C428" s="8"/>
      <c r="D428" s="77"/>
      <c r="E428" s="77"/>
      <c r="F428" s="77"/>
      <c r="G428" s="8"/>
      <c r="H428" s="8"/>
      <c r="I428" s="77"/>
      <c r="J428" s="77"/>
      <c r="K428" s="8"/>
      <c r="L428" s="8"/>
    </row>
    <row r="429" spans="1:12" ht="18">
      <c r="A429" s="76"/>
      <c r="B429" s="8"/>
      <c r="C429" s="8"/>
      <c r="D429" s="77"/>
      <c r="E429" s="77"/>
      <c r="F429" s="77"/>
      <c r="G429" s="8"/>
      <c r="H429" s="8"/>
      <c r="I429" s="77"/>
      <c r="J429" s="77"/>
      <c r="K429" s="8"/>
      <c r="L429" s="8"/>
    </row>
    <row r="430" spans="1:12" ht="18">
      <c r="A430" s="76"/>
      <c r="B430" s="8"/>
      <c r="C430" s="8"/>
      <c r="D430" s="77"/>
      <c r="E430" s="77"/>
      <c r="F430" s="77"/>
      <c r="G430" s="8"/>
      <c r="H430" s="8"/>
      <c r="I430" s="77"/>
      <c r="J430" s="77"/>
      <c r="K430" s="8"/>
      <c r="L430" s="8"/>
    </row>
    <row r="431" spans="1:12" ht="18">
      <c r="A431" s="76"/>
      <c r="B431" s="8"/>
      <c r="C431" s="8"/>
      <c r="D431" s="77"/>
      <c r="E431" s="77"/>
      <c r="F431" s="77"/>
      <c r="G431" s="8"/>
      <c r="H431" s="8"/>
      <c r="I431" s="77"/>
      <c r="J431" s="77"/>
      <c r="K431" s="8"/>
      <c r="L431" s="8"/>
    </row>
    <row r="432" spans="1:12" ht="18">
      <c r="A432" s="76"/>
      <c r="B432" s="8"/>
      <c r="C432" s="8"/>
      <c r="D432" s="77"/>
      <c r="E432" s="77"/>
      <c r="F432" s="77"/>
      <c r="G432" s="8"/>
      <c r="H432" s="8"/>
      <c r="I432" s="77"/>
      <c r="J432" s="77"/>
      <c r="K432" s="8"/>
      <c r="L432" s="8"/>
    </row>
    <row r="433" spans="1:12" ht="18">
      <c r="A433" s="76"/>
      <c r="B433" s="8"/>
      <c r="C433" s="8"/>
      <c r="D433" s="77"/>
      <c r="E433" s="77"/>
      <c r="F433" s="77"/>
      <c r="G433" s="8"/>
      <c r="H433" s="8"/>
      <c r="I433" s="77"/>
      <c r="J433" s="77"/>
      <c r="K433" s="8"/>
      <c r="L433" s="8"/>
    </row>
    <row r="434" spans="1:12" ht="18">
      <c r="A434" s="76"/>
      <c r="B434" s="8"/>
      <c r="C434" s="8"/>
      <c r="D434" s="77"/>
      <c r="E434" s="77"/>
      <c r="F434" s="77"/>
      <c r="G434" s="8"/>
      <c r="H434" s="8"/>
      <c r="I434" s="77"/>
      <c r="J434" s="77"/>
      <c r="K434" s="8"/>
      <c r="L434" s="8"/>
    </row>
    <row r="435" spans="1:12" ht="18">
      <c r="A435" s="76"/>
      <c r="B435" s="8"/>
      <c r="C435" s="8"/>
      <c r="D435" s="77"/>
      <c r="E435" s="77"/>
      <c r="F435" s="77"/>
      <c r="G435" s="8"/>
      <c r="H435" s="8"/>
      <c r="I435" s="77"/>
      <c r="J435" s="77"/>
      <c r="K435" s="8"/>
      <c r="L435" s="8"/>
    </row>
    <row r="436" spans="1:12" ht="18">
      <c r="A436" s="76"/>
      <c r="B436" s="8"/>
      <c r="C436" s="8"/>
      <c r="D436" s="77"/>
      <c r="E436" s="77"/>
      <c r="F436" s="77"/>
      <c r="G436" s="8"/>
      <c r="H436" s="8"/>
      <c r="I436" s="77"/>
      <c r="J436" s="77"/>
      <c r="K436" s="8"/>
      <c r="L436" s="8"/>
    </row>
    <row r="437" spans="1:12" ht="18">
      <c r="A437" s="76"/>
      <c r="B437" s="8"/>
      <c r="C437" s="8"/>
      <c r="D437" s="77"/>
      <c r="E437" s="77"/>
      <c r="F437" s="77"/>
      <c r="G437" s="8"/>
      <c r="H437" s="8"/>
      <c r="I437" s="77"/>
      <c r="J437" s="77"/>
      <c r="K437" s="8"/>
      <c r="L437" s="8"/>
    </row>
    <row r="438" spans="1:12" ht="18">
      <c r="A438" s="76"/>
      <c r="B438" s="8"/>
      <c r="C438" s="8"/>
      <c r="D438" s="77"/>
      <c r="E438" s="77"/>
      <c r="F438" s="77"/>
      <c r="G438" s="8"/>
      <c r="H438" s="8"/>
      <c r="I438" s="77"/>
      <c r="J438" s="77"/>
      <c r="K438" s="8"/>
      <c r="L438" s="8"/>
    </row>
    <row r="439" spans="1:12" ht="18">
      <c r="A439" s="76"/>
      <c r="B439" s="8"/>
      <c r="C439" s="8"/>
      <c r="D439" s="77"/>
      <c r="E439" s="77"/>
      <c r="F439" s="77"/>
      <c r="G439" s="8"/>
      <c r="H439" s="8"/>
      <c r="I439" s="77"/>
      <c r="J439" s="77"/>
      <c r="K439" s="8"/>
      <c r="L439" s="8"/>
    </row>
    <row r="440" spans="1:12" ht="18">
      <c r="A440" s="76"/>
      <c r="B440" s="8"/>
      <c r="C440" s="8"/>
      <c r="D440" s="77"/>
      <c r="E440" s="77"/>
      <c r="F440" s="77"/>
      <c r="G440" s="8"/>
      <c r="H440" s="8"/>
      <c r="I440" s="77"/>
      <c r="J440" s="77"/>
      <c r="K440" s="8"/>
      <c r="L440" s="8"/>
    </row>
    <row r="441" spans="1:12" ht="18">
      <c r="A441" s="76"/>
      <c r="B441" s="8"/>
      <c r="C441" s="8"/>
      <c r="D441" s="77"/>
      <c r="E441" s="77"/>
      <c r="F441" s="77"/>
      <c r="G441" s="8"/>
      <c r="H441" s="8"/>
      <c r="I441" s="77"/>
      <c r="J441" s="77"/>
      <c r="K441" s="8"/>
      <c r="L441" s="8"/>
    </row>
    <row r="442" spans="1:12" ht="18">
      <c r="A442" s="76"/>
      <c r="B442" s="8"/>
      <c r="C442" s="8"/>
      <c r="D442" s="77"/>
      <c r="E442" s="77"/>
      <c r="F442" s="77"/>
      <c r="G442" s="8"/>
      <c r="H442" s="8"/>
      <c r="I442" s="77"/>
      <c r="J442" s="77"/>
      <c r="K442" s="8"/>
      <c r="L442" s="8"/>
    </row>
    <row r="443" spans="1:12" ht="18">
      <c r="A443" s="76"/>
      <c r="B443" s="8"/>
      <c r="C443" s="8"/>
      <c r="D443" s="77"/>
      <c r="E443" s="77"/>
      <c r="F443" s="77"/>
      <c r="G443" s="8"/>
      <c r="H443" s="8"/>
      <c r="I443" s="77"/>
      <c r="J443" s="77"/>
      <c r="K443" s="8"/>
      <c r="L443" s="8"/>
    </row>
    <row r="444" spans="1:12" ht="18">
      <c r="A444" s="76"/>
      <c r="B444" s="8"/>
      <c r="C444" s="8"/>
      <c r="D444" s="77"/>
      <c r="E444" s="77"/>
      <c r="F444" s="77"/>
      <c r="G444" s="8"/>
      <c r="H444" s="8"/>
      <c r="I444" s="77"/>
      <c r="J444" s="77"/>
      <c r="K444" s="8"/>
      <c r="L444" s="8"/>
    </row>
    <row r="445" spans="1:12" ht="18">
      <c r="A445" s="76"/>
      <c r="B445" s="8"/>
      <c r="C445" s="8"/>
      <c r="D445" s="77"/>
      <c r="E445" s="77"/>
      <c r="F445" s="77"/>
      <c r="G445" s="8"/>
      <c r="H445" s="8"/>
      <c r="I445" s="77"/>
      <c r="J445" s="77"/>
      <c r="K445" s="8"/>
      <c r="L445" s="8"/>
    </row>
    <row r="446" spans="1:12" ht="18">
      <c r="A446" s="76"/>
      <c r="B446" s="8"/>
      <c r="C446" s="8"/>
      <c r="D446" s="77"/>
      <c r="E446" s="77"/>
      <c r="F446" s="77"/>
      <c r="G446" s="8"/>
      <c r="H446" s="8"/>
      <c r="I446" s="77"/>
      <c r="J446" s="77"/>
      <c r="K446" s="8"/>
      <c r="L446" s="8"/>
    </row>
    <row r="447" spans="1:12" ht="18">
      <c r="A447" s="76"/>
      <c r="B447" s="8"/>
      <c r="C447" s="8"/>
      <c r="D447" s="77"/>
      <c r="E447" s="77"/>
      <c r="F447" s="77"/>
      <c r="G447" s="8"/>
      <c r="H447" s="8"/>
      <c r="I447" s="77"/>
      <c r="J447" s="77"/>
      <c r="K447" s="8"/>
      <c r="L447" s="8"/>
    </row>
    <row r="448" spans="1:12" ht="18">
      <c r="A448" s="76"/>
      <c r="B448" s="8"/>
      <c r="C448" s="8"/>
      <c r="D448" s="77"/>
      <c r="E448" s="77"/>
      <c r="F448" s="77"/>
      <c r="G448" s="8"/>
      <c r="H448" s="8"/>
      <c r="I448" s="77"/>
      <c r="J448" s="77"/>
      <c r="K448" s="8"/>
      <c r="L448" s="8"/>
    </row>
  </sheetData>
  <sheetProtection/>
  <mergeCells count="274">
    <mergeCell ref="E330:E332"/>
    <mergeCell ref="F330:F332"/>
    <mergeCell ref="G330:G332"/>
    <mergeCell ref="C330:C332"/>
    <mergeCell ref="B268:L268"/>
    <mergeCell ref="B254:L254"/>
    <mergeCell ref="B316:B318"/>
    <mergeCell ref="E334:E336"/>
    <mergeCell ref="F334:F336"/>
    <mergeCell ref="G334:G336"/>
    <mergeCell ref="D43:D44"/>
    <mergeCell ref="C43:C44"/>
    <mergeCell ref="B319:L319"/>
    <mergeCell ref="B214:G214"/>
    <mergeCell ref="C216:C217"/>
    <mergeCell ref="L43:L44"/>
    <mergeCell ref="D330:D332"/>
    <mergeCell ref="A237:A238"/>
    <mergeCell ref="A220:A222"/>
    <mergeCell ref="B227:B231"/>
    <mergeCell ref="A227:A231"/>
    <mergeCell ref="A234:A236"/>
    <mergeCell ref="B234:B236"/>
    <mergeCell ref="B220:B222"/>
    <mergeCell ref="P234:P235"/>
    <mergeCell ref="A3:L3"/>
    <mergeCell ref="B10:G10"/>
    <mergeCell ref="A6:A8"/>
    <mergeCell ref="C6:C8"/>
    <mergeCell ref="B6:B8"/>
    <mergeCell ref="G43:G44"/>
    <mergeCell ref="F43:F44"/>
    <mergeCell ref="E43:E44"/>
    <mergeCell ref="E6:E8"/>
    <mergeCell ref="F6:F8"/>
    <mergeCell ref="G6:G8"/>
    <mergeCell ref="D6:D8"/>
    <mergeCell ref="L6:L8"/>
    <mergeCell ref="I7:J7"/>
    <mergeCell ref="K7:K8"/>
    <mergeCell ref="I6:K6"/>
    <mergeCell ref="B11:G11"/>
    <mergeCell ref="B12:L12"/>
    <mergeCell ref="H6:H8"/>
    <mergeCell ref="B213:L213"/>
    <mergeCell ref="B13:G13"/>
    <mergeCell ref="B14:G14"/>
    <mergeCell ref="B19:L19"/>
    <mergeCell ref="B30:L30"/>
    <mergeCell ref="B112:L112"/>
    <mergeCell ref="B95:L95"/>
    <mergeCell ref="B43:B45"/>
    <mergeCell ref="B80:L80"/>
    <mergeCell ref="B87:L87"/>
    <mergeCell ref="B66:L66"/>
    <mergeCell ref="A48:A49"/>
    <mergeCell ref="B48:B49"/>
    <mergeCell ref="A50:A51"/>
    <mergeCell ref="B50:B51"/>
    <mergeCell ref="A52:A53"/>
    <mergeCell ref="B52:B53"/>
    <mergeCell ref="E216:E217"/>
    <mergeCell ref="F216:F217"/>
    <mergeCell ref="B200:L200"/>
    <mergeCell ref="B205:L205"/>
    <mergeCell ref="B259:L259"/>
    <mergeCell ref="B212:L212"/>
    <mergeCell ref="B237:B238"/>
    <mergeCell ref="B245:L245"/>
    <mergeCell ref="A20:A29"/>
    <mergeCell ref="B255:L255"/>
    <mergeCell ref="B20:B29"/>
    <mergeCell ref="A35:A36"/>
    <mergeCell ref="B35:B36"/>
    <mergeCell ref="A37:A38"/>
    <mergeCell ref="A39:A40"/>
    <mergeCell ref="B141:L141"/>
    <mergeCell ref="B96:L96"/>
    <mergeCell ref="B39:B40"/>
    <mergeCell ref="A31:A32"/>
    <mergeCell ref="B31:B32"/>
    <mergeCell ref="A33:A34"/>
    <mergeCell ref="A46:A47"/>
    <mergeCell ref="B46:B47"/>
    <mergeCell ref="B33:B34"/>
    <mergeCell ref="B37:B38"/>
    <mergeCell ref="A41:A42"/>
    <mergeCell ref="B41:B42"/>
    <mergeCell ref="A43:A45"/>
    <mergeCell ref="A54:A55"/>
    <mergeCell ref="B54:B55"/>
    <mergeCell ref="A56:A57"/>
    <mergeCell ref="B56:B57"/>
    <mergeCell ref="A61:A64"/>
    <mergeCell ref="B61:B64"/>
    <mergeCell ref="B58:B59"/>
    <mergeCell ref="A58:A59"/>
    <mergeCell ref="B60:L60"/>
    <mergeCell ref="A85:A86"/>
    <mergeCell ref="B85:B86"/>
    <mergeCell ref="A67:A73"/>
    <mergeCell ref="B67:B73"/>
    <mergeCell ref="A81:A82"/>
    <mergeCell ref="B81:B82"/>
    <mergeCell ref="A83:A84"/>
    <mergeCell ref="B83:B84"/>
    <mergeCell ref="B74:L74"/>
    <mergeCell ref="A88:A89"/>
    <mergeCell ref="B88:B89"/>
    <mergeCell ref="A90:A91"/>
    <mergeCell ref="B90:B91"/>
    <mergeCell ref="A92:A94"/>
    <mergeCell ref="B92:B94"/>
    <mergeCell ref="A97:A98"/>
    <mergeCell ref="B97:G98"/>
    <mergeCell ref="A100:A101"/>
    <mergeCell ref="B100:B101"/>
    <mergeCell ref="A102:A103"/>
    <mergeCell ref="B102:B103"/>
    <mergeCell ref="B99:L99"/>
    <mergeCell ref="A104:A105"/>
    <mergeCell ref="B104:B105"/>
    <mergeCell ref="A107:A108"/>
    <mergeCell ref="B107:B108"/>
    <mergeCell ref="A109:A110"/>
    <mergeCell ref="B109:B110"/>
    <mergeCell ref="A115:A116"/>
    <mergeCell ref="B115:B116"/>
    <mergeCell ref="A122:A123"/>
    <mergeCell ref="B122:B123"/>
    <mergeCell ref="A128:A129"/>
    <mergeCell ref="B128:B129"/>
    <mergeCell ref="B126:L126"/>
    <mergeCell ref="B117:L117"/>
    <mergeCell ref="B120:L120"/>
    <mergeCell ref="A130:A131"/>
    <mergeCell ref="B130:B131"/>
    <mergeCell ref="A132:A134"/>
    <mergeCell ref="B132:B134"/>
    <mergeCell ref="A138:A139"/>
    <mergeCell ref="B138:B139"/>
    <mergeCell ref="B135:L135"/>
    <mergeCell ref="A144:A145"/>
    <mergeCell ref="B144:B145"/>
    <mergeCell ref="B143:L143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8:A159"/>
    <mergeCell ref="B158:B159"/>
    <mergeCell ref="A160:A161"/>
    <mergeCell ref="B160:B161"/>
    <mergeCell ref="A163:A164"/>
    <mergeCell ref="B163:B164"/>
    <mergeCell ref="A165:A166"/>
    <mergeCell ref="B165:B166"/>
    <mergeCell ref="A170:A172"/>
    <mergeCell ref="B170:B172"/>
    <mergeCell ref="A173:A174"/>
    <mergeCell ref="B173:B174"/>
    <mergeCell ref="B169:L169"/>
    <mergeCell ref="A175:A176"/>
    <mergeCell ref="B175:B176"/>
    <mergeCell ref="A177:A178"/>
    <mergeCell ref="B177:B178"/>
    <mergeCell ref="A180:A181"/>
    <mergeCell ref="B180:B181"/>
    <mergeCell ref="A183:A184"/>
    <mergeCell ref="B183:B184"/>
    <mergeCell ref="A186:A187"/>
    <mergeCell ref="B186:B187"/>
    <mergeCell ref="A188:A189"/>
    <mergeCell ref="B188:B189"/>
    <mergeCell ref="A191:A192"/>
    <mergeCell ref="B191:B192"/>
    <mergeCell ref="A194:A195"/>
    <mergeCell ref="B194:B195"/>
    <mergeCell ref="A198:A199"/>
    <mergeCell ref="B198:B199"/>
    <mergeCell ref="B193:L193"/>
    <mergeCell ref="A201:A202"/>
    <mergeCell ref="B201:B202"/>
    <mergeCell ref="A203:A204"/>
    <mergeCell ref="B203:B204"/>
    <mergeCell ref="A208:A211"/>
    <mergeCell ref="B208:B211"/>
    <mergeCell ref="A239:A241"/>
    <mergeCell ref="B239:B241"/>
    <mergeCell ref="A246:A249"/>
    <mergeCell ref="B246:B249"/>
    <mergeCell ref="B215:L215"/>
    <mergeCell ref="B242:L242"/>
    <mergeCell ref="B243:L243"/>
    <mergeCell ref="B244:L244"/>
    <mergeCell ref="G216:G217"/>
    <mergeCell ref="D216:D217"/>
    <mergeCell ref="A250:A251"/>
    <mergeCell ref="B250:B251"/>
    <mergeCell ref="A262:A263"/>
    <mergeCell ref="B262:B263"/>
    <mergeCell ref="A266:A267"/>
    <mergeCell ref="B266:G267"/>
    <mergeCell ref="B265:L265"/>
    <mergeCell ref="B264:L264"/>
    <mergeCell ref="B252:L252"/>
    <mergeCell ref="B253:L253"/>
    <mergeCell ref="A269:A271"/>
    <mergeCell ref="B269:B271"/>
    <mergeCell ref="A272:A274"/>
    <mergeCell ref="B272:B274"/>
    <mergeCell ref="A275:A276"/>
    <mergeCell ref="B275:B276"/>
    <mergeCell ref="A279:A280"/>
    <mergeCell ref="B279:B280"/>
    <mergeCell ref="A281:A282"/>
    <mergeCell ref="B281:B282"/>
    <mergeCell ref="A277:A278"/>
    <mergeCell ref="B277:B278"/>
    <mergeCell ref="A283:A285"/>
    <mergeCell ref="B283:B285"/>
    <mergeCell ref="A286:A288"/>
    <mergeCell ref="B286:B288"/>
    <mergeCell ref="A289:A291"/>
    <mergeCell ref="B289:B291"/>
    <mergeCell ref="A292:A295"/>
    <mergeCell ref="B292:B295"/>
    <mergeCell ref="A296:A298"/>
    <mergeCell ref="B296:B298"/>
    <mergeCell ref="A299:A300"/>
    <mergeCell ref="B299:B300"/>
    <mergeCell ref="A301:A303"/>
    <mergeCell ref="B301:B303"/>
    <mergeCell ref="A306:A309"/>
    <mergeCell ref="B306:B309"/>
    <mergeCell ref="A310:A311"/>
    <mergeCell ref="B310:B311"/>
    <mergeCell ref="B304:L304"/>
    <mergeCell ref="A330:A333"/>
    <mergeCell ref="B330:B333"/>
    <mergeCell ref="B326:L326"/>
    <mergeCell ref="B329:L329"/>
    <mergeCell ref="B325:L325"/>
    <mergeCell ref="A312:A313"/>
    <mergeCell ref="B312:B313"/>
    <mergeCell ref="A314:A315"/>
    <mergeCell ref="B314:B315"/>
    <mergeCell ref="A316:A318"/>
    <mergeCell ref="A353:B356"/>
    <mergeCell ref="A334:A337"/>
    <mergeCell ref="B334:B337"/>
    <mergeCell ref="A338:A339"/>
    <mergeCell ref="B338:B339"/>
    <mergeCell ref="A341:A342"/>
    <mergeCell ref="B341:B342"/>
    <mergeCell ref="B340:L340"/>
    <mergeCell ref="C334:C336"/>
    <mergeCell ref="D334:D336"/>
    <mergeCell ref="B15:B18"/>
    <mergeCell ref="A15:A18"/>
    <mergeCell ref="C16:C17"/>
    <mergeCell ref="H16:H17"/>
    <mergeCell ref="H43:H44"/>
    <mergeCell ref="A350:A352"/>
    <mergeCell ref="B350:B352"/>
    <mergeCell ref="A321:A324"/>
    <mergeCell ref="B321:B324"/>
    <mergeCell ref="A327:A328"/>
  </mergeCells>
  <printOptions horizontalCentered="1"/>
  <pageMargins left="0.1968503937007874" right="0.1968503937007874" top="0.1968503937007874" bottom="0.1968503937007874" header="0.31496062992125984" footer="0.31496062992125984"/>
  <pageSetup fitToWidth="0" horizontalDpi="600" verticalDpi="600" orientation="landscape" paperSize="9" scale="3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2022-07-04T10:28:29Z</dcterms:modified>
  <cp:category/>
  <cp:version/>
  <cp:contentType/>
  <cp:contentStatus/>
</cp:coreProperties>
</file>