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-195" windowWidth="19440" windowHeight="13500" firstSheet="1" activeTab="1"/>
  </bookViews>
  <sheets>
    <sheet name="Субсидии  (2)" sheetId="14" state="hidden" r:id="rId1"/>
    <sheet name="23.11.2016" sheetId="43" r:id="rId2"/>
  </sheets>
  <definedNames>
    <definedName name="_xlnm.Print_Area" localSheetId="1">'23.11.2016'!$A$1:$K$42</definedName>
    <definedName name="_xlnm.Print_Area" localSheetId="0">'Субсидии  (2)'!$A$1:$K$47</definedName>
  </definedNames>
  <calcPr calcId="1456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14" l="1"/>
  <c r="I43" i="14"/>
  <c r="H41" i="14"/>
  <c r="G41" i="14"/>
  <c r="E41" i="14"/>
  <c r="D41" i="14"/>
  <c r="F40" i="14"/>
  <c r="C40" i="14"/>
  <c r="I40" i="14" s="1"/>
  <c r="F39" i="14"/>
  <c r="C39" i="14"/>
  <c r="I39" i="14" s="1"/>
  <c r="F38" i="14"/>
  <c r="C38" i="14"/>
  <c r="I38" i="14" s="1"/>
  <c r="F37" i="14"/>
  <c r="F41" i="14" s="1"/>
  <c r="C37" i="14"/>
  <c r="C41" i="14" s="1"/>
  <c r="H34" i="14"/>
  <c r="D34" i="14"/>
  <c r="D44" i="14" s="1"/>
  <c r="I33" i="14"/>
  <c r="F33" i="14"/>
  <c r="I32" i="14"/>
  <c r="F32" i="14"/>
  <c r="I31" i="14"/>
  <c r="F31" i="14"/>
  <c r="I30" i="14"/>
  <c r="F30" i="14"/>
  <c r="I29" i="14"/>
  <c r="F29" i="14"/>
  <c r="F28" i="14"/>
  <c r="C28" i="14"/>
  <c r="I28" i="14" s="1"/>
  <c r="F27" i="14"/>
  <c r="C27" i="14"/>
  <c r="I27" i="14" s="1"/>
  <c r="H26" i="14"/>
  <c r="G26" i="14"/>
  <c r="F26" i="14" s="1"/>
  <c r="E26" i="14"/>
  <c r="D26" i="14"/>
  <c r="C26" i="14"/>
  <c r="I26" i="14" s="1"/>
  <c r="F25" i="14"/>
  <c r="I25" i="14" s="1"/>
  <c r="F24" i="14"/>
  <c r="F22" i="14" s="1"/>
  <c r="C24" i="14"/>
  <c r="I24" i="14" s="1"/>
  <c r="I23" i="14"/>
  <c r="F23" i="14"/>
  <c r="H22" i="14"/>
  <c r="G22" i="14"/>
  <c r="E22" i="14"/>
  <c r="D22" i="14"/>
  <c r="C22" i="14"/>
  <c r="I22" i="14" s="1"/>
  <c r="F21" i="14"/>
  <c r="C21" i="14"/>
  <c r="I21" i="14" s="1"/>
  <c r="F20" i="14"/>
  <c r="C20" i="14"/>
  <c r="I20" i="14" s="1"/>
  <c r="F19" i="14"/>
  <c r="C19" i="14"/>
  <c r="I19" i="14" s="1"/>
  <c r="F18" i="14"/>
  <c r="C18" i="14"/>
  <c r="I18" i="14" s="1"/>
  <c r="F17" i="14"/>
  <c r="F16" i="14" s="1"/>
  <c r="C17" i="14"/>
  <c r="I17" i="14" s="1"/>
  <c r="H16" i="14"/>
  <c r="G16" i="14"/>
  <c r="G34" i="14" s="1"/>
  <c r="E16" i="14"/>
  <c r="E34" i="14" s="1"/>
  <c r="E44" i="14" s="1"/>
  <c r="D16" i="14"/>
  <c r="C16" i="14"/>
  <c r="I16" i="14" s="1"/>
  <c r="F15" i="14"/>
  <c r="C15" i="14"/>
  <c r="I15" i="14" s="1"/>
  <c r="F14" i="14"/>
  <c r="C14" i="14"/>
  <c r="I14" i="14" s="1"/>
  <c r="F13" i="14"/>
  <c r="C13" i="14"/>
  <c r="I13" i="14" s="1"/>
  <c r="F12" i="14"/>
  <c r="C12" i="14"/>
  <c r="I12" i="14" s="1"/>
  <c r="F11" i="14"/>
  <c r="C11" i="14"/>
  <c r="I11" i="14" s="1"/>
  <c r="F10" i="14"/>
  <c r="C10" i="14"/>
  <c r="I10" i="14" s="1"/>
  <c r="F9" i="14"/>
  <c r="F34" i="14" s="1"/>
  <c r="F44" i="14" s="1"/>
  <c r="F47" i="14" s="1"/>
  <c r="C9" i="14"/>
  <c r="I9" i="14" s="1"/>
  <c r="F8" i="14"/>
  <c r="C8" i="14"/>
  <c r="C34" i="14" s="1"/>
  <c r="C44" i="14" s="1"/>
  <c r="I8" i="14" l="1"/>
  <c r="I34" i="14" s="1"/>
  <c r="I44" i="14" s="1"/>
  <c r="I37" i="14"/>
  <c r="I41" i="14" s="1"/>
</calcChain>
</file>

<file path=xl/sharedStrings.xml><?xml version="1.0" encoding="utf-8"?>
<sst xmlns="http://schemas.openxmlformats.org/spreadsheetml/2006/main" count="104" uniqueCount="83">
  <si>
    <t>Тип мероприятия</t>
  </si>
  <si>
    <t>Создание промышленной площадки муниципального уровня № 2 по переработке полимеров Новошешминского муниципального района Республики Татарстан</t>
  </si>
  <si>
    <t xml:space="preserve"> Развитие инфраструктуры Технополиса «Химград», г. Казань, ул. Восстания, д.100</t>
  </si>
  <si>
    <t>Строительство 1-ой очереди промышленного парка «Вятка» в Мамадышском муниципальном  районе РТ</t>
  </si>
  <si>
    <t>Строительство первой очереди промышленного парка «Кукмор»</t>
  </si>
  <si>
    <t>ВСЕГО</t>
  </si>
  <si>
    <t>Итого:</t>
  </si>
  <si>
    <t xml:space="preserve">Итого: </t>
  </si>
  <si>
    <t xml:space="preserve">Плановое финансирование мероприятий государственной поддержки субъектов малого и среднего предпринимательства в Республике Татарстан, запланированных на 2015 год </t>
  </si>
  <si>
    <t>Гарантийный фонд РТ</t>
  </si>
  <si>
    <t>Частные промышленные парки</t>
  </si>
  <si>
    <t>Субсидирование части затрат, связанных с приобретением оборудования (50/50)</t>
  </si>
  <si>
    <t>Центр кластерного развития</t>
  </si>
  <si>
    <t>Центры прототипирования</t>
  </si>
  <si>
    <t>Региональные центры инжиниринга</t>
  </si>
  <si>
    <t>Центр поддержки предпринимательства</t>
  </si>
  <si>
    <t>Центр поддержки экспортно ориентированных субъектов МСП</t>
  </si>
  <si>
    <t>Центры молодежного инновационного творчества</t>
  </si>
  <si>
    <t xml:space="preserve">Центр сертификации, стандартизации и испытаний </t>
  </si>
  <si>
    <t>«Лизинг-грант»</t>
  </si>
  <si>
    <t>Строительство 2 очереди промышленного парка «Сокуры»</t>
  </si>
  <si>
    <t>Создание и развитие энергетической и транспортной инфраструктуры промышленного парка на площадке ОАО «КЗСК» (1 этап)</t>
  </si>
  <si>
    <t>Создание и развитие индустриального парка «Челны»</t>
  </si>
  <si>
    <t xml:space="preserve"> Развитие Индустриального парка на территории Технополиса «Химград»</t>
  </si>
  <si>
    <t xml:space="preserve"> Развитие Камского индустриального парка «Мастер»</t>
  </si>
  <si>
    <t>РЦИ биотехнологий РТ</t>
  </si>
  <si>
    <t>РЦИ в сфере химических технологий</t>
  </si>
  <si>
    <t>РЦИ «Центр Медицинской Науки»</t>
  </si>
  <si>
    <t>Центр цифровых технологий</t>
  </si>
  <si>
    <t>Центр прототипирования и внедрения отечественной робототехники</t>
  </si>
  <si>
    <t xml:space="preserve">Центр прототипирования технологий двигателестроения </t>
  </si>
  <si>
    <t>Субсидии</t>
  </si>
  <si>
    <t>капитальное строительство</t>
  </si>
  <si>
    <t>РЦИ "КАИ-лазер"</t>
  </si>
  <si>
    <t>Фонд финансовой поддержки РТ**</t>
  </si>
  <si>
    <t xml:space="preserve">Примечание: </t>
  </si>
  <si>
    <t>Процент-кредит</t>
  </si>
  <si>
    <t>ЦИСС</t>
  </si>
  <si>
    <t xml:space="preserve">Всего </t>
  </si>
  <si>
    <t>Лимит</t>
  </si>
  <si>
    <t>Сверхлимит</t>
  </si>
  <si>
    <t>Лимит и сверхлимит</t>
  </si>
  <si>
    <t>Федеральный бюджет, тыс.рублей</t>
  </si>
  <si>
    <t xml:space="preserve">Бюджет Республики Татарстан, тыс.рублей </t>
  </si>
  <si>
    <t>Высвобождаемые средства Республики Татарстан (тыс.рублей)</t>
  </si>
  <si>
    <t>Расходы бюджета Республики Татарстан заложенных в рамках подпрограммы «Развитие малого и среднего предпринимательства в Республике Татарстан на 2014-2016 годы»   (утв.ПКМ РТ от 31.10.2013 № 823) на выполнение научно-практических работ, обеспечения деятельности ГКУ «Центр реализации программ поддержки субъектов малого и среднего предпринимательства Республики Татарстан», а также обеспечения текущей деятельности бизнес-инкубаторов.                                                                                                  (16624,72+11345+14000+8435,3+3190,6)</t>
  </si>
  <si>
    <t>В з-не о бюджете РТ</t>
  </si>
  <si>
    <t>Фонд финансовой поддержки РТ</t>
  </si>
  <si>
    <t xml:space="preserve">в том числе: </t>
  </si>
  <si>
    <t>Потенциальные претенденты, тыс.руб.</t>
  </si>
  <si>
    <t>Для утверждения, тыс.руб.</t>
  </si>
  <si>
    <t>Cубсидии Всего</t>
  </si>
  <si>
    <t>Капитальное строительство</t>
  </si>
  <si>
    <t>Бизнес-инкубаторы</t>
  </si>
  <si>
    <t>Республиканский конкурс журналистов: ноябрь 2015 г.</t>
  </si>
  <si>
    <t>Золотая сотня</t>
  </si>
  <si>
    <t xml:space="preserve"> Форум (июль)</t>
  </si>
  <si>
    <t xml:space="preserve">Информационно-консультационная поддержка и популяризация </t>
  </si>
  <si>
    <t xml:space="preserve">ВСЕГО </t>
  </si>
  <si>
    <t>Создание инфраструктуры промышленного парка «Кукмор»</t>
  </si>
  <si>
    <t>Комплексное обустройство промышленной площадки в селе Дрожжаное Дрожжановского муниципального района Республики Татарстан</t>
  </si>
  <si>
    <t>Строительство промышленного парка «Актаныш»</t>
  </si>
  <si>
    <t>Создание промышленного парка «Развитие» г. Набережные Челны</t>
  </si>
  <si>
    <t>Поддержка молодежного предпринимательства</t>
  </si>
  <si>
    <t>Прочие расходы бюджета Республики Татарстан заложенных в рамках подпрограммы «Развитие малого и среднего предпринимательства в Республике Татарстан на 2014-2016 годы» (утв.ПКМ РТ от 31.10.2013 № 823)</t>
  </si>
  <si>
    <t>ТПП (антикоррупцоннный рейнтинг)</t>
  </si>
  <si>
    <t>ВСЕГО, тыс.рублей</t>
  </si>
  <si>
    <t>№№</t>
  </si>
  <si>
    <t xml:space="preserve">Центр кластерного развития </t>
  </si>
  <si>
    <t>Реализация мероприятия по обеспечению деятельности МФЦ для бизнеса</t>
  </si>
  <si>
    <t>Центр поддержки предпринимательства (с Уполномоченным 5,0 млн.руб.)</t>
  </si>
  <si>
    <t>Всего, капитальное строительство</t>
  </si>
  <si>
    <t>Центр инноваций в социальной сфере</t>
  </si>
  <si>
    <t>«Бизнес и власть»</t>
  </si>
  <si>
    <t>Создании ГИАС «Поддержка субъектов МСП в Республике Татарстан»</t>
  </si>
  <si>
    <t>Химград 100, Вятка, Новошешминск (остатки 2015 г. - израсходованы)</t>
  </si>
  <si>
    <t>Строительство 1 очереди промышленного парка «Вятка»</t>
  </si>
  <si>
    <t>«Химград», КИП «Мастер», «КЗСК» (1 этап) - 2015</t>
  </si>
  <si>
    <t>Полученный объем финансирования</t>
  </si>
  <si>
    <t xml:space="preserve">Финансирование мероприятий государственной поддержки субъектов малого и среднего предпринимательства в Республике Татарстан в 2016 году </t>
  </si>
  <si>
    <t>Обеспечение деятельности ГКУ «ЦРПП МСП РТ»</t>
  </si>
  <si>
    <t xml:space="preserve">Исполнение расходов по состоянию на 01.01.2017 </t>
  </si>
  <si>
    <t xml:space="preserve">Остатки на 01.01.2017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</si>
</sst>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"/>
    <numFmt numFmtId="166" formatCode="0.000"/>
    <numFmt numFmtId="167" formatCode="#,##0.0000"/>
    <numFmt numFmtId="168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theme="0" tint="-0.14999847407452621"/>
      <name val="Times New Roman"/>
      <family val="1"/>
      <charset val="204"/>
    </font>
    <font>
      <i/>
      <u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2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 indent="2"/>
    </xf>
    <xf numFmtId="164" fontId="6" fillId="0" borderId="1" xfId="0" applyNumberFormat="1" applyFont="1" applyFill="1" applyBorder="1" applyAlignment="1">
      <alignment horizontal="center"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165" fontId="5" fillId="0" borderId="0" xfId="0" applyNumberFormat="1" applyFont="1" applyFill="1" applyAlignment="1">
      <alignment vertical="top"/>
    </xf>
    <xf numFmtId="166" fontId="5" fillId="0" borderId="0" xfId="0" applyNumberFormat="1" applyFont="1" applyFill="1" applyAlignment="1">
      <alignment vertical="top"/>
    </xf>
    <xf numFmtId="168" fontId="2" fillId="3" borderId="1" xfId="0" applyNumberFormat="1" applyFont="1" applyFill="1" applyBorder="1" applyAlignment="1">
      <alignment horizontal="center" vertical="top" wrapText="1"/>
    </xf>
    <xf numFmtId="165" fontId="3" fillId="3" borderId="0" xfId="0" applyNumberFormat="1" applyFont="1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164" fontId="3" fillId="0" borderId="0" xfId="0" applyNumberFormat="1" applyFont="1" applyFill="1"/>
    <xf numFmtId="164" fontId="4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7" fillId="5" borderId="0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center" vertical="top" wrapText="1"/>
    </xf>
    <xf numFmtId="164" fontId="2" fillId="4" borderId="0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4" borderId="0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0" fontId="9" fillId="0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0" fontId="12" fillId="3" borderId="0" xfId="0" applyFont="1" applyFill="1" applyAlignment="1">
      <alignment vertical="top"/>
    </xf>
    <xf numFmtId="0" fontId="9" fillId="0" borderId="0" xfId="0" applyFont="1" applyFill="1"/>
    <xf numFmtId="0" fontId="12" fillId="0" borderId="0" xfId="0" applyFont="1" applyFill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top" wrapText="1"/>
    </xf>
    <xf numFmtId="4" fontId="10" fillId="6" borderId="1" xfId="0" applyNumberFormat="1" applyFont="1" applyFill="1" applyBorder="1" applyAlignment="1">
      <alignment horizontal="right" vertical="top" wrapText="1"/>
    </xf>
    <xf numFmtId="4" fontId="9" fillId="6" borderId="1" xfId="0" applyNumberFormat="1" applyFont="1" applyFill="1" applyBorder="1" applyAlignment="1">
      <alignment horizontal="right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/>
    </xf>
    <xf numFmtId="0" fontId="9" fillId="6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93"/>
  <sheetViews>
    <sheetView view="pageBreakPreview" zoomScale="55" zoomScaleNormal="75" zoomScaleSheetLayoutView="55" zoomScalePageLayoutView="75" workbookViewId="0">
      <pane xSplit="2" topLeftCell="C1" activePane="topRight" state="frozen"/>
      <selection activeCell="B1" sqref="B1"/>
      <selection pane="topRight" activeCell="K4" sqref="K4:K6"/>
    </sheetView>
  </sheetViews>
  <sheetFormatPr defaultColWidth="8.85546875" defaultRowHeight="23.25" outlineLevelCol="1" x14ac:dyDescent="0.35"/>
  <cols>
    <col min="1" max="1" width="5.7109375" style="1" customWidth="1"/>
    <col min="2" max="2" width="94.140625" style="2" customWidth="1"/>
    <col min="3" max="3" width="22.28515625" style="39" customWidth="1"/>
    <col min="4" max="5" width="22.28515625" style="39" customWidth="1" outlineLevel="1"/>
    <col min="6" max="6" width="24.85546875" style="40" customWidth="1"/>
    <col min="7" max="8" width="22.28515625" style="40" customWidth="1" outlineLevel="1"/>
    <col min="9" max="11" width="25.42578125" style="40" customWidth="1"/>
    <col min="12" max="12" width="13.28515625" style="3" customWidth="1"/>
    <col min="13" max="13" width="20" style="3" customWidth="1"/>
    <col min="14" max="14" width="8.85546875" style="3"/>
    <col min="15" max="15" width="19.140625" style="3" customWidth="1"/>
    <col min="16" max="16384" width="8.85546875" style="3"/>
  </cols>
  <sheetData>
    <row r="1" spans="1:11" x14ac:dyDescent="0.35"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57.75" customHeight="1" x14ac:dyDescent="0.25">
      <c r="A2" s="87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" customFormat="1" x14ac:dyDescent="0.25">
      <c r="A3" s="5"/>
      <c r="B3" s="45"/>
      <c r="C3" s="5"/>
      <c r="D3" s="5"/>
      <c r="E3" s="5"/>
      <c r="F3" s="5"/>
      <c r="G3" s="45"/>
      <c r="H3" s="45"/>
      <c r="I3" s="45"/>
      <c r="J3" s="45"/>
      <c r="K3" s="45"/>
    </row>
    <row r="4" spans="1:11" s="4" customFormat="1" ht="104.25" customHeight="1" x14ac:dyDescent="0.25">
      <c r="A4" s="88"/>
      <c r="B4" s="91" t="s">
        <v>0</v>
      </c>
      <c r="C4" s="94" t="s">
        <v>42</v>
      </c>
      <c r="D4" s="95"/>
      <c r="E4" s="96"/>
      <c r="F4" s="94" t="s">
        <v>43</v>
      </c>
      <c r="G4" s="95"/>
      <c r="H4" s="96"/>
      <c r="I4" s="88" t="s">
        <v>38</v>
      </c>
      <c r="J4" s="88" t="s">
        <v>49</v>
      </c>
      <c r="K4" s="88" t="s">
        <v>50</v>
      </c>
    </row>
    <row r="5" spans="1:11" s="4" customFormat="1" ht="20.25" customHeight="1" x14ac:dyDescent="0.25">
      <c r="A5" s="89"/>
      <c r="B5" s="92"/>
      <c r="C5" s="97" t="s">
        <v>41</v>
      </c>
      <c r="D5" s="99" t="s">
        <v>39</v>
      </c>
      <c r="E5" s="99" t="s">
        <v>40</v>
      </c>
      <c r="F5" s="97" t="s">
        <v>41</v>
      </c>
      <c r="G5" s="99" t="s">
        <v>39</v>
      </c>
      <c r="H5" s="99" t="s">
        <v>40</v>
      </c>
      <c r="I5" s="89"/>
      <c r="J5" s="89"/>
      <c r="K5" s="89"/>
    </row>
    <row r="6" spans="1:11" s="4" customFormat="1" ht="30" customHeight="1" x14ac:dyDescent="0.25">
      <c r="A6" s="90"/>
      <c r="B6" s="93"/>
      <c r="C6" s="98"/>
      <c r="D6" s="100"/>
      <c r="E6" s="100"/>
      <c r="F6" s="98"/>
      <c r="G6" s="100"/>
      <c r="H6" s="100"/>
      <c r="I6" s="90"/>
      <c r="J6" s="90"/>
      <c r="K6" s="90"/>
    </row>
    <row r="7" spans="1:11" s="8" customFormat="1" x14ac:dyDescent="0.25">
      <c r="A7" s="85" t="s">
        <v>31</v>
      </c>
      <c r="B7" s="85"/>
      <c r="C7" s="6"/>
      <c r="D7" s="6"/>
      <c r="E7" s="6"/>
      <c r="F7" s="7"/>
      <c r="G7" s="7"/>
      <c r="H7" s="7"/>
      <c r="I7" s="7"/>
      <c r="J7" s="7"/>
      <c r="K7" s="7"/>
    </row>
    <row r="8" spans="1:11" s="4" customFormat="1" ht="28.5" customHeight="1" x14ac:dyDescent="0.25">
      <c r="A8" s="46">
        <v>1</v>
      </c>
      <c r="B8" s="9" t="s">
        <v>19</v>
      </c>
      <c r="C8" s="10">
        <f t="shared" ref="C8:C15" si="0">D8+E8</f>
        <v>240000</v>
      </c>
      <c r="D8" s="10">
        <v>160000</v>
      </c>
      <c r="E8" s="10">
        <v>80000</v>
      </c>
      <c r="F8" s="44">
        <f>G8+H8</f>
        <v>60000</v>
      </c>
      <c r="G8" s="10">
        <v>40000</v>
      </c>
      <c r="H8" s="44">
        <v>20000</v>
      </c>
      <c r="I8" s="44">
        <f t="shared" ref="I8:I33" si="1">C8+F8</f>
        <v>300000</v>
      </c>
      <c r="J8" s="10">
        <v>50000</v>
      </c>
      <c r="K8" s="10"/>
    </row>
    <row r="9" spans="1:11" s="4" customFormat="1" ht="28.5" customHeight="1" x14ac:dyDescent="0.25">
      <c r="A9" s="46">
        <v>2</v>
      </c>
      <c r="B9" s="9" t="s">
        <v>34</v>
      </c>
      <c r="C9" s="10">
        <f t="shared" si="0"/>
        <v>143702.54399999999</v>
      </c>
      <c r="D9" s="10">
        <v>143702.54399999999</v>
      </c>
      <c r="E9" s="10">
        <v>0</v>
      </c>
      <c r="F9" s="10">
        <f t="shared" ref="F9:F32" si="2">G9+H9</f>
        <v>58958.7</v>
      </c>
      <c r="G9" s="10">
        <v>58958.7</v>
      </c>
      <c r="H9" s="10">
        <v>0</v>
      </c>
      <c r="I9" s="10">
        <f t="shared" si="1"/>
        <v>202661.24400000001</v>
      </c>
      <c r="J9" s="10"/>
      <c r="K9" s="10"/>
    </row>
    <row r="10" spans="1:11" s="4" customFormat="1" ht="55.5" customHeight="1" x14ac:dyDescent="0.25">
      <c r="A10" s="46">
        <v>3</v>
      </c>
      <c r="B10" s="9" t="s">
        <v>11</v>
      </c>
      <c r="C10" s="10">
        <f t="shared" si="0"/>
        <v>80000</v>
      </c>
      <c r="D10" s="10">
        <v>80000</v>
      </c>
      <c r="E10" s="10">
        <v>0</v>
      </c>
      <c r="F10" s="10">
        <f t="shared" si="2"/>
        <v>20000</v>
      </c>
      <c r="G10" s="10">
        <v>20000</v>
      </c>
      <c r="H10" s="10">
        <v>0</v>
      </c>
      <c r="I10" s="10">
        <f t="shared" si="1"/>
        <v>100000</v>
      </c>
      <c r="J10" s="10">
        <v>100000</v>
      </c>
      <c r="K10" s="10"/>
    </row>
    <row r="11" spans="1:11" s="4" customFormat="1" ht="28.5" customHeight="1" x14ac:dyDescent="0.25">
      <c r="A11" s="46">
        <v>4</v>
      </c>
      <c r="B11" s="9" t="s">
        <v>12</v>
      </c>
      <c r="C11" s="10">
        <f t="shared" si="0"/>
        <v>12000</v>
      </c>
      <c r="D11" s="10">
        <v>12000</v>
      </c>
      <c r="E11" s="10">
        <v>0</v>
      </c>
      <c r="F11" s="10">
        <f t="shared" si="2"/>
        <v>3000</v>
      </c>
      <c r="G11" s="10">
        <v>3000</v>
      </c>
      <c r="H11" s="10">
        <v>0</v>
      </c>
      <c r="I11" s="10">
        <f t="shared" si="1"/>
        <v>15000</v>
      </c>
      <c r="J11" s="10"/>
      <c r="K11" s="10"/>
    </row>
    <row r="12" spans="1:11" s="4" customFormat="1" ht="28.5" customHeight="1" x14ac:dyDescent="0.25">
      <c r="A12" s="46">
        <v>5</v>
      </c>
      <c r="B12" s="9" t="s">
        <v>15</v>
      </c>
      <c r="C12" s="10">
        <f t="shared" si="0"/>
        <v>24000</v>
      </c>
      <c r="D12" s="10">
        <v>24000</v>
      </c>
      <c r="E12" s="10">
        <v>0</v>
      </c>
      <c r="F12" s="10">
        <f t="shared" si="2"/>
        <v>6000</v>
      </c>
      <c r="G12" s="10">
        <v>6000</v>
      </c>
      <c r="H12" s="10">
        <v>0</v>
      </c>
      <c r="I12" s="10">
        <f t="shared" si="1"/>
        <v>30000</v>
      </c>
      <c r="J12" s="10">
        <v>82</v>
      </c>
      <c r="K12" s="10"/>
    </row>
    <row r="13" spans="1:11" s="4" customFormat="1" ht="28.5" customHeight="1" x14ac:dyDescent="0.25">
      <c r="A13" s="46">
        <v>6</v>
      </c>
      <c r="B13" s="9" t="s">
        <v>16</v>
      </c>
      <c r="C13" s="10">
        <f t="shared" si="0"/>
        <v>16000</v>
      </c>
      <c r="D13" s="10">
        <v>16000</v>
      </c>
      <c r="E13" s="10">
        <v>0</v>
      </c>
      <c r="F13" s="10">
        <f t="shared" si="2"/>
        <v>4000</v>
      </c>
      <c r="G13" s="10">
        <v>4000</v>
      </c>
      <c r="H13" s="10">
        <v>0</v>
      </c>
      <c r="I13" s="10">
        <f t="shared" si="1"/>
        <v>20000</v>
      </c>
      <c r="J13" s="10"/>
      <c r="K13" s="10"/>
    </row>
    <row r="14" spans="1:11" s="4" customFormat="1" ht="28.5" customHeight="1" x14ac:dyDescent="0.25">
      <c r="A14" s="46">
        <v>7</v>
      </c>
      <c r="B14" s="9" t="s">
        <v>17</v>
      </c>
      <c r="C14" s="10">
        <f t="shared" si="0"/>
        <v>16800</v>
      </c>
      <c r="D14" s="10">
        <v>11200</v>
      </c>
      <c r="E14" s="10">
        <v>5600</v>
      </c>
      <c r="F14" s="10">
        <f t="shared" si="2"/>
        <v>4200</v>
      </c>
      <c r="G14" s="10">
        <v>2800</v>
      </c>
      <c r="H14" s="10">
        <v>1400</v>
      </c>
      <c r="I14" s="10">
        <f t="shared" si="1"/>
        <v>21000</v>
      </c>
      <c r="J14" s="10">
        <v>7000</v>
      </c>
      <c r="K14" s="10"/>
    </row>
    <row r="15" spans="1:11" s="4" customFormat="1" ht="28.5" customHeight="1" x14ac:dyDescent="0.25">
      <c r="A15" s="46">
        <v>8</v>
      </c>
      <c r="B15" s="9" t="s">
        <v>9</v>
      </c>
      <c r="C15" s="10">
        <f t="shared" si="0"/>
        <v>0</v>
      </c>
      <c r="D15" s="10">
        <v>0</v>
      </c>
      <c r="E15" s="10">
        <v>0</v>
      </c>
      <c r="F15" s="10">
        <f t="shared" si="2"/>
        <v>0</v>
      </c>
      <c r="G15" s="10">
        <v>0</v>
      </c>
      <c r="H15" s="10">
        <v>0</v>
      </c>
      <c r="I15" s="10">
        <f t="shared" si="1"/>
        <v>0</v>
      </c>
      <c r="J15" s="10"/>
      <c r="K15" s="10"/>
    </row>
    <row r="16" spans="1:11" s="13" customFormat="1" ht="28.5" customHeight="1" x14ac:dyDescent="0.25">
      <c r="A16" s="83">
        <v>9</v>
      </c>
      <c r="B16" s="11" t="s">
        <v>10</v>
      </c>
      <c r="C16" s="12">
        <f>C17+C18+C19+C20+C21</f>
        <v>127020.03703000001</v>
      </c>
      <c r="D16" s="12">
        <f t="shared" ref="D16:E16" si="3">D17+D18+D19+D20+D21</f>
        <v>0</v>
      </c>
      <c r="E16" s="12">
        <f t="shared" si="3"/>
        <v>127020.03703000001</v>
      </c>
      <c r="F16" s="12">
        <f>F17+F18+F19+F20+F21</f>
        <v>6685.2650999999996</v>
      </c>
      <c r="G16" s="12">
        <f t="shared" ref="G16:H16" si="4">G17+G18+G19+G20+G21</f>
        <v>0</v>
      </c>
      <c r="H16" s="12">
        <f t="shared" si="4"/>
        <v>6685.2650999999996</v>
      </c>
      <c r="I16" s="12">
        <f t="shared" si="1"/>
        <v>133705.30213</v>
      </c>
      <c r="J16" s="12"/>
      <c r="K16" s="12"/>
    </row>
    <row r="17" spans="1:15" s="17" customFormat="1" ht="28.5" customHeight="1" x14ac:dyDescent="0.25">
      <c r="A17" s="83"/>
      <c r="B17" s="14" t="s">
        <v>20</v>
      </c>
      <c r="C17" s="15">
        <f>D17+E17</f>
        <v>20000</v>
      </c>
      <c r="D17" s="15">
        <v>0</v>
      </c>
      <c r="E17" s="15">
        <v>20000</v>
      </c>
      <c r="F17" s="16">
        <f t="shared" si="2"/>
        <v>1052.63157</v>
      </c>
      <c r="G17" s="15">
        <v>0</v>
      </c>
      <c r="H17" s="16">
        <v>1052.63157</v>
      </c>
      <c r="I17" s="16">
        <f t="shared" si="1"/>
        <v>21052.631570000001</v>
      </c>
      <c r="J17" s="15">
        <v>87400</v>
      </c>
      <c r="K17" s="15"/>
    </row>
    <row r="18" spans="1:15" s="17" customFormat="1" ht="72.75" customHeight="1" x14ac:dyDescent="0.25">
      <c r="A18" s="83"/>
      <c r="B18" s="14" t="s">
        <v>21</v>
      </c>
      <c r="C18" s="15">
        <f t="shared" ref="C18:C21" si="5">D18+E18</f>
        <v>47020.03703</v>
      </c>
      <c r="D18" s="15">
        <v>0</v>
      </c>
      <c r="E18" s="15">
        <v>47020.03703</v>
      </c>
      <c r="F18" s="16">
        <f t="shared" si="2"/>
        <v>2474.7387899999999</v>
      </c>
      <c r="G18" s="15">
        <v>0</v>
      </c>
      <c r="H18" s="16">
        <v>2474.7387899999999</v>
      </c>
      <c r="I18" s="16">
        <f t="shared" si="1"/>
        <v>49494.775820000003</v>
      </c>
      <c r="J18" s="15"/>
      <c r="K18" s="15"/>
    </row>
    <row r="19" spans="1:15" s="17" customFormat="1" ht="28.5" customHeight="1" x14ac:dyDescent="0.25">
      <c r="A19" s="83"/>
      <c r="B19" s="14" t="s">
        <v>22</v>
      </c>
      <c r="C19" s="15">
        <f>D19+E19</f>
        <v>0</v>
      </c>
      <c r="D19" s="15">
        <v>0</v>
      </c>
      <c r="E19" s="15">
        <v>0</v>
      </c>
      <c r="F19" s="15">
        <f t="shared" si="2"/>
        <v>0</v>
      </c>
      <c r="G19" s="15">
        <v>0</v>
      </c>
      <c r="H19" s="15">
        <v>0</v>
      </c>
      <c r="I19" s="15">
        <f t="shared" si="1"/>
        <v>0</v>
      </c>
      <c r="J19" s="15"/>
      <c r="K19" s="15"/>
    </row>
    <row r="20" spans="1:15" s="17" customFormat="1" ht="51.75" customHeight="1" x14ac:dyDescent="0.25">
      <c r="A20" s="83"/>
      <c r="B20" s="14" t="s">
        <v>23</v>
      </c>
      <c r="C20" s="15">
        <f t="shared" si="5"/>
        <v>30000</v>
      </c>
      <c r="D20" s="15">
        <v>0</v>
      </c>
      <c r="E20" s="15">
        <v>30000</v>
      </c>
      <c r="F20" s="16">
        <f t="shared" si="2"/>
        <v>1578.9473700000001</v>
      </c>
      <c r="G20" s="15">
        <v>0</v>
      </c>
      <c r="H20" s="16">
        <v>1578.9473700000001</v>
      </c>
      <c r="I20" s="16">
        <f t="shared" si="1"/>
        <v>31578.947370000002</v>
      </c>
      <c r="J20" s="15"/>
      <c r="K20" s="15"/>
    </row>
    <row r="21" spans="1:15" s="17" customFormat="1" ht="28.5" customHeight="1" x14ac:dyDescent="0.25">
      <c r="A21" s="83"/>
      <c r="B21" s="14" t="s">
        <v>24</v>
      </c>
      <c r="C21" s="15">
        <f t="shared" si="5"/>
        <v>30000</v>
      </c>
      <c r="D21" s="15">
        <v>0</v>
      </c>
      <c r="E21" s="15">
        <v>30000</v>
      </c>
      <c r="F21" s="16">
        <f t="shared" si="2"/>
        <v>1578.9473700000001</v>
      </c>
      <c r="G21" s="15">
        <v>0</v>
      </c>
      <c r="H21" s="16">
        <v>1578.9473700000001</v>
      </c>
      <c r="I21" s="16">
        <f t="shared" si="1"/>
        <v>31578.947370000002</v>
      </c>
      <c r="J21" s="15"/>
      <c r="K21" s="15"/>
    </row>
    <row r="22" spans="1:15" s="13" customFormat="1" ht="28.5" customHeight="1" x14ac:dyDescent="0.25">
      <c r="A22" s="83">
        <v>10</v>
      </c>
      <c r="B22" s="11" t="s">
        <v>13</v>
      </c>
      <c r="C22" s="12">
        <f>D22+E22</f>
        <v>15000</v>
      </c>
      <c r="D22" s="12">
        <f>D23+D24+D25</f>
        <v>0</v>
      </c>
      <c r="E22" s="12">
        <f>E23+E24+E25</f>
        <v>15000</v>
      </c>
      <c r="F22" s="12">
        <f t="shared" ref="F22:H22" si="6">F23+F24+F25</f>
        <v>789.47369000000003</v>
      </c>
      <c r="G22" s="12">
        <f t="shared" si="6"/>
        <v>0</v>
      </c>
      <c r="H22" s="12">
        <f t="shared" si="6"/>
        <v>789.47369000000003</v>
      </c>
      <c r="I22" s="12">
        <f t="shared" si="1"/>
        <v>15789.473690000001</v>
      </c>
      <c r="J22" s="12"/>
      <c r="K22" s="12"/>
    </row>
    <row r="23" spans="1:15" s="17" customFormat="1" ht="28.5" customHeight="1" x14ac:dyDescent="0.25">
      <c r="A23" s="83"/>
      <c r="B23" s="14" t="s">
        <v>29</v>
      </c>
      <c r="C23" s="15">
        <v>0</v>
      </c>
      <c r="D23" s="15">
        <v>0</v>
      </c>
      <c r="E23" s="15">
        <v>0</v>
      </c>
      <c r="F23" s="15">
        <f t="shared" si="2"/>
        <v>0</v>
      </c>
      <c r="G23" s="15">
        <v>0</v>
      </c>
      <c r="H23" s="15">
        <v>0</v>
      </c>
      <c r="I23" s="15">
        <f t="shared" si="1"/>
        <v>0</v>
      </c>
      <c r="J23" s="15"/>
      <c r="K23" s="15"/>
      <c r="L23" s="18"/>
      <c r="O23" s="19"/>
    </row>
    <row r="24" spans="1:15" s="17" customFormat="1" ht="28.5" customHeight="1" x14ac:dyDescent="0.25">
      <c r="A24" s="83"/>
      <c r="B24" s="14" t="s">
        <v>28</v>
      </c>
      <c r="C24" s="15">
        <f>D24+E24</f>
        <v>15000</v>
      </c>
      <c r="D24" s="15">
        <v>0</v>
      </c>
      <c r="E24" s="15">
        <v>15000</v>
      </c>
      <c r="F24" s="16">
        <f t="shared" si="2"/>
        <v>789.47369000000003</v>
      </c>
      <c r="G24" s="15">
        <v>0</v>
      </c>
      <c r="H24" s="16">
        <v>789.47369000000003</v>
      </c>
      <c r="I24" s="16">
        <f t="shared" si="1"/>
        <v>15789.473690000001</v>
      </c>
      <c r="J24" s="15"/>
      <c r="K24" s="15"/>
      <c r="L24" s="18"/>
      <c r="N24" s="18"/>
      <c r="O24" s="19"/>
    </row>
    <row r="25" spans="1:15" s="17" customFormat="1" ht="28.5" customHeight="1" x14ac:dyDescent="0.25">
      <c r="A25" s="83"/>
      <c r="B25" s="14" t="s">
        <v>30</v>
      </c>
      <c r="C25" s="15">
        <v>0</v>
      </c>
      <c r="D25" s="15">
        <v>0</v>
      </c>
      <c r="E25" s="15">
        <v>0</v>
      </c>
      <c r="F25" s="15">
        <f t="shared" si="2"/>
        <v>0</v>
      </c>
      <c r="G25" s="15">
        <v>0</v>
      </c>
      <c r="H25" s="15">
        <v>0</v>
      </c>
      <c r="I25" s="15">
        <f t="shared" si="1"/>
        <v>0</v>
      </c>
      <c r="J25" s="15"/>
      <c r="K25" s="15"/>
      <c r="L25" s="18"/>
      <c r="N25" s="18"/>
      <c r="O25" s="19"/>
    </row>
    <row r="26" spans="1:15" s="13" customFormat="1" ht="28.5" customHeight="1" x14ac:dyDescent="0.25">
      <c r="A26" s="83">
        <v>11</v>
      </c>
      <c r="B26" s="11" t="s">
        <v>14</v>
      </c>
      <c r="C26" s="12">
        <f>D26+E26</f>
        <v>30000</v>
      </c>
      <c r="D26" s="12">
        <f>D27+D28</f>
        <v>0</v>
      </c>
      <c r="E26" s="12">
        <f>E27+E28</f>
        <v>30000</v>
      </c>
      <c r="F26" s="20">
        <f t="shared" si="2"/>
        <v>1578.9473700000001</v>
      </c>
      <c r="G26" s="12">
        <f>G27+G28+G29+G30</f>
        <v>0</v>
      </c>
      <c r="H26" s="20">
        <f>H27+H28+H29+H30</f>
        <v>1578.9473700000001</v>
      </c>
      <c r="I26" s="20">
        <f t="shared" si="1"/>
        <v>31578.947370000002</v>
      </c>
      <c r="J26" s="12"/>
      <c r="K26" s="12"/>
      <c r="L26" s="21"/>
      <c r="N26" s="18"/>
      <c r="O26" s="19"/>
    </row>
    <row r="27" spans="1:15" s="17" customFormat="1" ht="28.5" customHeight="1" x14ac:dyDescent="0.25">
      <c r="A27" s="83"/>
      <c r="B27" s="14" t="s">
        <v>25</v>
      </c>
      <c r="C27" s="15">
        <f>E27+D27</f>
        <v>30000</v>
      </c>
      <c r="D27" s="15">
        <v>0</v>
      </c>
      <c r="E27" s="15">
        <v>30000</v>
      </c>
      <c r="F27" s="16">
        <f t="shared" si="2"/>
        <v>1578.9473700000001</v>
      </c>
      <c r="G27" s="15">
        <v>0</v>
      </c>
      <c r="H27" s="16">
        <v>1578.9473700000001</v>
      </c>
      <c r="I27" s="16">
        <f t="shared" si="1"/>
        <v>31578.947370000002</v>
      </c>
      <c r="J27" s="15"/>
      <c r="K27" s="15"/>
      <c r="L27" s="18"/>
      <c r="N27" s="18"/>
      <c r="O27" s="19"/>
    </row>
    <row r="28" spans="1:15" s="17" customFormat="1" ht="28.5" customHeight="1" x14ac:dyDescent="0.25">
      <c r="A28" s="83"/>
      <c r="B28" s="14" t="s">
        <v>26</v>
      </c>
      <c r="C28" s="15">
        <f>D28+E28</f>
        <v>0</v>
      </c>
      <c r="D28" s="15">
        <v>0</v>
      </c>
      <c r="E28" s="15">
        <v>0</v>
      </c>
      <c r="F28" s="15">
        <f t="shared" si="2"/>
        <v>0</v>
      </c>
      <c r="G28" s="15">
        <v>0</v>
      </c>
      <c r="H28" s="15">
        <v>0</v>
      </c>
      <c r="I28" s="15">
        <f t="shared" si="1"/>
        <v>0</v>
      </c>
      <c r="J28" s="15"/>
      <c r="K28" s="15"/>
      <c r="L28" s="18"/>
      <c r="N28" s="18"/>
      <c r="O28" s="19"/>
    </row>
    <row r="29" spans="1:15" s="17" customFormat="1" ht="28.5" customHeight="1" x14ac:dyDescent="0.25">
      <c r="A29" s="83"/>
      <c r="B29" s="14" t="s">
        <v>27</v>
      </c>
      <c r="C29" s="15">
        <v>0</v>
      </c>
      <c r="D29" s="15">
        <v>0</v>
      </c>
      <c r="E29" s="15">
        <v>0</v>
      </c>
      <c r="F29" s="15">
        <f t="shared" si="2"/>
        <v>0</v>
      </c>
      <c r="G29" s="15">
        <v>0</v>
      </c>
      <c r="H29" s="15">
        <v>0</v>
      </c>
      <c r="I29" s="15">
        <f t="shared" si="1"/>
        <v>0</v>
      </c>
      <c r="J29" s="15"/>
      <c r="K29" s="15"/>
    </row>
    <row r="30" spans="1:15" s="17" customFormat="1" ht="28.5" customHeight="1" x14ac:dyDescent="0.25">
      <c r="A30" s="83"/>
      <c r="B30" s="14" t="s">
        <v>33</v>
      </c>
      <c r="C30" s="15">
        <v>0</v>
      </c>
      <c r="D30" s="15">
        <v>0</v>
      </c>
      <c r="E30" s="15">
        <v>0</v>
      </c>
      <c r="F30" s="15">
        <f t="shared" si="2"/>
        <v>0</v>
      </c>
      <c r="G30" s="15">
        <v>0</v>
      </c>
      <c r="H30" s="15">
        <v>0</v>
      </c>
      <c r="I30" s="15">
        <f t="shared" si="1"/>
        <v>0</v>
      </c>
      <c r="J30" s="15"/>
      <c r="K30" s="15"/>
    </row>
    <row r="31" spans="1:15" ht="28.5" customHeight="1" x14ac:dyDescent="0.35">
      <c r="A31" s="46">
        <v>12</v>
      </c>
      <c r="B31" s="9" t="s">
        <v>18</v>
      </c>
      <c r="C31" s="10">
        <v>0</v>
      </c>
      <c r="D31" s="10">
        <v>0</v>
      </c>
      <c r="E31" s="10">
        <v>0</v>
      </c>
      <c r="F31" s="10">
        <f t="shared" si="2"/>
        <v>0</v>
      </c>
      <c r="G31" s="10">
        <v>0</v>
      </c>
      <c r="H31" s="10">
        <v>0</v>
      </c>
      <c r="I31" s="10">
        <f t="shared" si="1"/>
        <v>0</v>
      </c>
      <c r="J31" s="10"/>
      <c r="K31" s="10"/>
    </row>
    <row r="32" spans="1:15" ht="28.5" customHeight="1" x14ac:dyDescent="0.35">
      <c r="A32" s="46"/>
      <c r="B32" s="9" t="s">
        <v>36</v>
      </c>
      <c r="C32" s="10">
        <v>0</v>
      </c>
      <c r="D32" s="10">
        <v>0</v>
      </c>
      <c r="E32" s="10">
        <v>0</v>
      </c>
      <c r="F32" s="10">
        <f t="shared" si="2"/>
        <v>0</v>
      </c>
      <c r="G32" s="10">
        <v>0</v>
      </c>
      <c r="H32" s="10">
        <v>0</v>
      </c>
      <c r="I32" s="10">
        <f t="shared" si="1"/>
        <v>0</v>
      </c>
      <c r="J32" s="10"/>
      <c r="K32" s="10"/>
    </row>
    <row r="33" spans="1:12" ht="28.5" customHeight="1" x14ac:dyDescent="0.35">
      <c r="A33" s="46"/>
      <c r="B33" s="9" t="s">
        <v>37</v>
      </c>
      <c r="C33" s="10">
        <v>0</v>
      </c>
      <c r="D33" s="10">
        <v>0</v>
      </c>
      <c r="E33" s="10">
        <v>0</v>
      </c>
      <c r="F33" s="10">
        <f>G33+H33</f>
        <v>0</v>
      </c>
      <c r="G33" s="10">
        <v>0</v>
      </c>
      <c r="H33" s="10">
        <v>0</v>
      </c>
      <c r="I33" s="10">
        <f t="shared" si="1"/>
        <v>0</v>
      </c>
      <c r="J33" s="10">
        <v>2000</v>
      </c>
      <c r="K33" s="10"/>
    </row>
    <row r="34" spans="1:12" s="24" customFormat="1" ht="28.5" customHeight="1" x14ac:dyDescent="0.3">
      <c r="A34" s="84" t="s">
        <v>6</v>
      </c>
      <c r="B34" s="84"/>
      <c r="C34" s="22">
        <f>C8+C9+C10+C11+C12+C13+C14+C15+C16+C22+C26+C31+C32+C33</f>
        <v>704522.58103</v>
      </c>
      <c r="D34" s="22">
        <f t="shared" ref="D34:I34" si="7">D8+D9+D10+D11+D12+D13+D14+D15+D16+D22+D26+D31+D32+D33</f>
        <v>446902.54399999999</v>
      </c>
      <c r="E34" s="22">
        <f t="shared" si="7"/>
        <v>257620.03703000001</v>
      </c>
      <c r="F34" s="23">
        <f t="shared" si="7"/>
        <v>165212.38616000002</v>
      </c>
      <c r="G34" s="22">
        <f t="shared" si="7"/>
        <v>134758.70000000001</v>
      </c>
      <c r="H34" s="23">
        <f t="shared" si="7"/>
        <v>30453.686160000001</v>
      </c>
      <c r="I34" s="23">
        <f t="shared" si="7"/>
        <v>869734.96718999988</v>
      </c>
      <c r="J34" s="22"/>
      <c r="K34" s="22"/>
    </row>
    <row r="35" spans="1:12" ht="28.5" customHeight="1" x14ac:dyDescent="0.35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</row>
    <row r="36" spans="1:12" s="8" customFormat="1" ht="28.5" customHeight="1" x14ac:dyDescent="0.25">
      <c r="A36" s="85" t="s">
        <v>32</v>
      </c>
      <c r="B36" s="85"/>
      <c r="C36" s="28"/>
      <c r="D36" s="28"/>
      <c r="E36" s="28"/>
      <c r="F36" s="29"/>
      <c r="G36" s="29"/>
      <c r="H36" s="29"/>
      <c r="I36" s="30"/>
      <c r="J36" s="30"/>
      <c r="K36" s="30"/>
    </row>
    <row r="37" spans="1:12" ht="80.25" customHeight="1" x14ac:dyDescent="0.35">
      <c r="A37" s="46">
        <v>13</v>
      </c>
      <c r="B37" s="9" t="s">
        <v>1</v>
      </c>
      <c r="C37" s="10">
        <f>D37+E37</f>
        <v>32869.71</v>
      </c>
      <c r="D37" s="10">
        <v>32869.71</v>
      </c>
      <c r="E37" s="10">
        <v>0</v>
      </c>
      <c r="F37" s="31">
        <f>G37+H37</f>
        <v>8217.4274999999998</v>
      </c>
      <c r="G37" s="31">
        <v>8217.4274999999998</v>
      </c>
      <c r="H37" s="10">
        <v>0</v>
      </c>
      <c r="I37" s="10">
        <f>C37+F37</f>
        <v>41087.137499999997</v>
      </c>
      <c r="J37" s="10">
        <v>2676.3</v>
      </c>
      <c r="K37" s="10"/>
    </row>
    <row r="38" spans="1:12" ht="57" customHeight="1" x14ac:dyDescent="0.35">
      <c r="A38" s="46">
        <v>14</v>
      </c>
      <c r="B38" s="9" t="s">
        <v>2</v>
      </c>
      <c r="C38" s="10">
        <f t="shared" ref="C38:C40" si="8">D38+E38</f>
        <v>90000</v>
      </c>
      <c r="D38" s="10">
        <v>90000</v>
      </c>
      <c r="E38" s="10">
        <v>0</v>
      </c>
      <c r="F38" s="10">
        <f t="shared" ref="F38:F40" si="9">G38+H38</f>
        <v>22500</v>
      </c>
      <c r="G38" s="10">
        <v>22500</v>
      </c>
      <c r="H38" s="10">
        <v>0</v>
      </c>
      <c r="I38" s="10">
        <f>C38+F38</f>
        <v>112500</v>
      </c>
      <c r="J38" s="10"/>
      <c r="K38" s="10"/>
    </row>
    <row r="39" spans="1:12" ht="51.75" customHeight="1" x14ac:dyDescent="0.35">
      <c r="A39" s="46">
        <v>15</v>
      </c>
      <c r="B39" s="9" t="s">
        <v>3</v>
      </c>
      <c r="C39" s="10">
        <f t="shared" si="8"/>
        <v>150000</v>
      </c>
      <c r="D39" s="10">
        <v>150000</v>
      </c>
      <c r="E39" s="10">
        <v>0</v>
      </c>
      <c r="F39" s="10">
        <f t="shared" si="9"/>
        <v>37500</v>
      </c>
      <c r="G39" s="10">
        <v>37500</v>
      </c>
      <c r="H39" s="10">
        <v>0</v>
      </c>
      <c r="I39" s="10">
        <f>C39+F39</f>
        <v>187500</v>
      </c>
      <c r="J39" s="10"/>
      <c r="K39" s="10"/>
    </row>
    <row r="40" spans="1:12" ht="28.5" customHeight="1" x14ac:dyDescent="0.35">
      <c r="A40" s="46">
        <v>16</v>
      </c>
      <c r="B40" s="9" t="s">
        <v>4</v>
      </c>
      <c r="C40" s="10">
        <f t="shared" si="8"/>
        <v>0</v>
      </c>
      <c r="D40" s="10">
        <v>0</v>
      </c>
      <c r="E40" s="10">
        <v>0</v>
      </c>
      <c r="F40" s="10">
        <f t="shared" si="9"/>
        <v>0</v>
      </c>
      <c r="G40" s="10">
        <v>0</v>
      </c>
      <c r="H40" s="10">
        <v>0</v>
      </c>
      <c r="I40" s="10">
        <f>C40+F40</f>
        <v>0</v>
      </c>
      <c r="J40" s="10">
        <v>81397.87</v>
      </c>
      <c r="K40" s="10"/>
    </row>
    <row r="41" spans="1:12" s="24" customFormat="1" ht="28.5" customHeight="1" x14ac:dyDescent="0.3">
      <c r="A41" s="84" t="s">
        <v>7</v>
      </c>
      <c r="B41" s="84"/>
      <c r="C41" s="22">
        <f>C37+C38+C39+C40</f>
        <v>272869.70999999996</v>
      </c>
      <c r="D41" s="22">
        <f t="shared" ref="D41:I41" si="10">D37+D38+D39+D40</f>
        <v>272869.70999999996</v>
      </c>
      <c r="E41" s="22">
        <f t="shared" si="10"/>
        <v>0</v>
      </c>
      <c r="F41" s="32">
        <f t="shared" si="10"/>
        <v>68217.427499999991</v>
      </c>
      <c r="G41" s="32">
        <f t="shared" si="10"/>
        <v>68217.427499999991</v>
      </c>
      <c r="H41" s="22">
        <f t="shared" si="10"/>
        <v>0</v>
      </c>
      <c r="I41" s="22">
        <f t="shared" si="10"/>
        <v>341087.13750000001</v>
      </c>
      <c r="J41" s="22"/>
      <c r="K41" s="22"/>
    </row>
    <row r="42" spans="1:12" s="33" customFormat="1" ht="28.5" customHeight="1" x14ac:dyDescent="0.35">
      <c r="A42" s="86" t="s">
        <v>35</v>
      </c>
      <c r="B42" s="86"/>
      <c r="C42" s="27"/>
      <c r="D42" s="27"/>
      <c r="E42" s="27"/>
      <c r="F42" s="27"/>
      <c r="G42" s="27"/>
      <c r="H42" s="27"/>
      <c r="I42" s="27"/>
      <c r="J42" s="27"/>
      <c r="K42" s="10"/>
    </row>
    <row r="43" spans="1:12" ht="216.75" customHeight="1" x14ac:dyDescent="0.35">
      <c r="A43" s="46"/>
      <c r="B43" s="9" t="s">
        <v>45</v>
      </c>
      <c r="C43" s="10">
        <v>0</v>
      </c>
      <c r="D43" s="10">
        <v>0</v>
      </c>
      <c r="E43" s="10">
        <v>0</v>
      </c>
      <c r="F43" s="10">
        <v>53595.62</v>
      </c>
      <c r="G43" s="10"/>
      <c r="H43" s="10"/>
      <c r="I43" s="10">
        <f>C43+F43</f>
        <v>53595.62</v>
      </c>
      <c r="J43" s="10"/>
      <c r="K43" s="10"/>
      <c r="L43" s="34"/>
    </row>
    <row r="44" spans="1:12" s="24" customFormat="1" ht="22.5" x14ac:dyDescent="0.3">
      <c r="A44" s="81" t="s">
        <v>5</v>
      </c>
      <c r="B44" s="81"/>
      <c r="C44" s="35">
        <f>C34+C41+C43</f>
        <v>977392.29102999996</v>
      </c>
      <c r="D44" s="35">
        <f t="shared" ref="D44:I44" si="11">D34+D41+D43</f>
        <v>719772.25399999996</v>
      </c>
      <c r="E44" s="35">
        <f t="shared" si="11"/>
        <v>257620.03703000001</v>
      </c>
      <c r="F44" s="35">
        <f t="shared" si="11"/>
        <v>287025.43366000004</v>
      </c>
      <c r="G44" s="35"/>
      <c r="H44" s="35"/>
      <c r="I44" s="35">
        <f t="shared" si="11"/>
        <v>1264417.7246900001</v>
      </c>
      <c r="J44" s="35">
        <f>SUM(J8:J43)</f>
        <v>330556.17</v>
      </c>
      <c r="K44" s="35"/>
    </row>
    <row r="45" spans="1:12" x14ac:dyDescent="0.35">
      <c r="B45" s="36"/>
      <c r="C45" s="37"/>
      <c r="D45" s="37"/>
      <c r="E45" s="37"/>
      <c r="F45" s="37"/>
      <c r="G45" s="37"/>
      <c r="H45" s="37"/>
      <c r="I45" s="37"/>
      <c r="J45" s="37"/>
      <c r="K45" s="37"/>
    </row>
    <row r="46" spans="1:12" x14ac:dyDescent="0.35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2" ht="45" customHeight="1" x14ac:dyDescent="0.35">
      <c r="B47" s="82" t="s">
        <v>44</v>
      </c>
      <c r="C47" s="82"/>
      <c r="D47" s="82"/>
      <c r="E47" s="82"/>
      <c r="F47" s="43">
        <f>K47-F44</f>
        <v>224600.46633999998</v>
      </c>
      <c r="G47" s="36"/>
      <c r="H47" s="36"/>
      <c r="I47" s="36"/>
      <c r="J47" s="38" t="s">
        <v>46</v>
      </c>
      <c r="K47" s="42">
        <v>511625.9</v>
      </c>
    </row>
    <row r="48" spans="1:12" x14ac:dyDescent="0.35">
      <c r="B48" s="36"/>
    </row>
    <row r="49" spans="2:11" x14ac:dyDescent="0.35">
      <c r="B49" s="36"/>
      <c r="K49" s="41"/>
    </row>
    <row r="50" spans="2:11" x14ac:dyDescent="0.35">
      <c r="B50" s="36"/>
    </row>
    <row r="51" spans="2:11" x14ac:dyDescent="0.35">
      <c r="B51" s="36"/>
    </row>
    <row r="52" spans="2:11" x14ac:dyDescent="0.35">
      <c r="B52" s="36"/>
    </row>
    <row r="53" spans="2:11" x14ac:dyDescent="0.35">
      <c r="B53" s="36"/>
    </row>
    <row r="54" spans="2:11" x14ac:dyDescent="0.35">
      <c r="B54" s="36"/>
    </row>
    <row r="55" spans="2:11" x14ac:dyDescent="0.35">
      <c r="B55" s="36"/>
    </row>
    <row r="56" spans="2:11" x14ac:dyDescent="0.35">
      <c r="B56" s="36"/>
    </row>
    <row r="57" spans="2:11" x14ac:dyDescent="0.35">
      <c r="B57" s="36"/>
    </row>
    <row r="58" spans="2:11" x14ac:dyDescent="0.35">
      <c r="B58" s="36"/>
    </row>
    <row r="59" spans="2:11" x14ac:dyDescent="0.35">
      <c r="B59" s="36"/>
    </row>
    <row r="60" spans="2:11" x14ac:dyDescent="0.35">
      <c r="B60" s="36"/>
    </row>
    <row r="61" spans="2:11" x14ac:dyDescent="0.35">
      <c r="B61" s="36"/>
    </row>
    <row r="62" spans="2:11" x14ac:dyDescent="0.35">
      <c r="B62" s="36"/>
    </row>
    <row r="63" spans="2:11" x14ac:dyDescent="0.35">
      <c r="B63" s="36"/>
    </row>
    <row r="64" spans="2:11" x14ac:dyDescent="0.35">
      <c r="B64" s="36"/>
    </row>
    <row r="65" spans="2:2" x14ac:dyDescent="0.35">
      <c r="B65" s="36"/>
    </row>
    <row r="66" spans="2:2" x14ac:dyDescent="0.35">
      <c r="B66" s="36"/>
    </row>
    <row r="67" spans="2:2" x14ac:dyDescent="0.35">
      <c r="B67" s="36"/>
    </row>
    <row r="68" spans="2:2" x14ac:dyDescent="0.35">
      <c r="B68" s="36"/>
    </row>
    <row r="69" spans="2:2" x14ac:dyDescent="0.35">
      <c r="B69" s="36"/>
    </row>
    <row r="70" spans="2:2" x14ac:dyDescent="0.35">
      <c r="B70" s="36"/>
    </row>
    <row r="71" spans="2:2" x14ac:dyDescent="0.35">
      <c r="B71" s="36"/>
    </row>
    <row r="72" spans="2:2" x14ac:dyDescent="0.35">
      <c r="B72" s="36"/>
    </row>
    <row r="73" spans="2:2" x14ac:dyDescent="0.35">
      <c r="B73" s="36"/>
    </row>
    <row r="74" spans="2:2" x14ac:dyDescent="0.35">
      <c r="B74" s="36"/>
    </row>
    <row r="75" spans="2:2" x14ac:dyDescent="0.35">
      <c r="B75" s="36"/>
    </row>
    <row r="76" spans="2:2" x14ac:dyDescent="0.35">
      <c r="B76" s="36"/>
    </row>
    <row r="77" spans="2:2" x14ac:dyDescent="0.35">
      <c r="B77" s="36"/>
    </row>
    <row r="78" spans="2:2" x14ac:dyDescent="0.35">
      <c r="B78" s="36"/>
    </row>
    <row r="79" spans="2:2" x14ac:dyDescent="0.35">
      <c r="B79" s="36"/>
    </row>
    <row r="80" spans="2:2" x14ac:dyDescent="0.35">
      <c r="B80" s="36"/>
    </row>
    <row r="81" spans="2:2" x14ac:dyDescent="0.35">
      <c r="B81" s="36"/>
    </row>
    <row r="82" spans="2:2" x14ac:dyDescent="0.35">
      <c r="B82" s="36"/>
    </row>
    <row r="83" spans="2:2" x14ac:dyDescent="0.35">
      <c r="B83" s="36"/>
    </row>
    <row r="84" spans="2:2" x14ac:dyDescent="0.35">
      <c r="B84" s="36"/>
    </row>
    <row r="85" spans="2:2" x14ac:dyDescent="0.35">
      <c r="B85" s="36"/>
    </row>
    <row r="86" spans="2:2" x14ac:dyDescent="0.35">
      <c r="B86" s="36"/>
    </row>
    <row r="87" spans="2:2" x14ac:dyDescent="0.35">
      <c r="B87" s="36"/>
    </row>
    <row r="88" spans="2:2" x14ac:dyDescent="0.35">
      <c r="B88" s="36"/>
    </row>
    <row r="89" spans="2:2" x14ac:dyDescent="0.35">
      <c r="B89" s="36"/>
    </row>
    <row r="90" spans="2:2" x14ac:dyDescent="0.35">
      <c r="B90" s="36"/>
    </row>
    <row r="91" spans="2:2" x14ac:dyDescent="0.35">
      <c r="B91" s="36"/>
    </row>
    <row r="92" spans="2:2" x14ac:dyDescent="0.35">
      <c r="B92" s="36"/>
    </row>
    <row r="93" spans="2:2" x14ac:dyDescent="0.35">
      <c r="B93" s="36"/>
    </row>
    <row r="94" spans="2:2" x14ac:dyDescent="0.35">
      <c r="B94" s="36"/>
    </row>
    <row r="95" spans="2:2" x14ac:dyDescent="0.35">
      <c r="B95" s="36"/>
    </row>
    <row r="96" spans="2:2" x14ac:dyDescent="0.35">
      <c r="B96" s="36"/>
    </row>
    <row r="97" spans="2:2" x14ac:dyDescent="0.35">
      <c r="B97" s="36"/>
    </row>
    <row r="98" spans="2:2" x14ac:dyDescent="0.35">
      <c r="B98" s="36"/>
    </row>
    <row r="99" spans="2:2" x14ac:dyDescent="0.35">
      <c r="B99" s="36"/>
    </row>
    <row r="100" spans="2:2" x14ac:dyDescent="0.35">
      <c r="B100" s="36"/>
    </row>
    <row r="101" spans="2:2" x14ac:dyDescent="0.35">
      <c r="B101" s="36"/>
    </row>
    <row r="102" spans="2:2" x14ac:dyDescent="0.35">
      <c r="B102" s="36"/>
    </row>
    <row r="103" spans="2:2" x14ac:dyDescent="0.35">
      <c r="B103" s="36"/>
    </row>
    <row r="104" spans="2:2" x14ac:dyDescent="0.35">
      <c r="B104" s="36"/>
    </row>
    <row r="105" spans="2:2" x14ac:dyDescent="0.35">
      <c r="B105" s="36"/>
    </row>
    <row r="106" spans="2:2" x14ac:dyDescent="0.35">
      <c r="B106" s="36"/>
    </row>
    <row r="107" spans="2:2" x14ac:dyDescent="0.35">
      <c r="B107" s="36"/>
    </row>
    <row r="108" spans="2:2" x14ac:dyDescent="0.35">
      <c r="B108" s="36"/>
    </row>
    <row r="109" spans="2:2" x14ac:dyDescent="0.35">
      <c r="B109" s="36"/>
    </row>
    <row r="110" spans="2:2" x14ac:dyDescent="0.35">
      <c r="B110" s="36"/>
    </row>
    <row r="111" spans="2:2" x14ac:dyDescent="0.35">
      <c r="B111" s="36"/>
    </row>
    <row r="112" spans="2:2" x14ac:dyDescent="0.35">
      <c r="B112" s="36"/>
    </row>
    <row r="113" spans="2:2" x14ac:dyDescent="0.35">
      <c r="B113" s="36"/>
    </row>
    <row r="114" spans="2:2" x14ac:dyDescent="0.35">
      <c r="B114" s="36"/>
    </row>
    <row r="115" spans="2:2" x14ac:dyDescent="0.35">
      <c r="B115" s="36"/>
    </row>
    <row r="116" spans="2:2" x14ac:dyDescent="0.35">
      <c r="B116" s="36"/>
    </row>
    <row r="117" spans="2:2" x14ac:dyDescent="0.35">
      <c r="B117" s="36"/>
    </row>
    <row r="118" spans="2:2" x14ac:dyDescent="0.35">
      <c r="B118" s="36"/>
    </row>
    <row r="119" spans="2:2" x14ac:dyDescent="0.35">
      <c r="B119" s="36"/>
    </row>
    <row r="120" spans="2:2" x14ac:dyDescent="0.35">
      <c r="B120" s="36"/>
    </row>
    <row r="121" spans="2:2" x14ac:dyDescent="0.35">
      <c r="B121" s="36"/>
    </row>
    <row r="122" spans="2:2" x14ac:dyDescent="0.35">
      <c r="B122" s="36"/>
    </row>
    <row r="123" spans="2:2" x14ac:dyDescent="0.35">
      <c r="B123" s="36"/>
    </row>
    <row r="124" spans="2:2" x14ac:dyDescent="0.35">
      <c r="B124" s="36"/>
    </row>
    <row r="125" spans="2:2" x14ac:dyDescent="0.35">
      <c r="B125" s="36"/>
    </row>
    <row r="126" spans="2:2" x14ac:dyDescent="0.35">
      <c r="B126" s="36"/>
    </row>
    <row r="127" spans="2:2" x14ac:dyDescent="0.35">
      <c r="B127" s="36"/>
    </row>
    <row r="128" spans="2:2" x14ac:dyDescent="0.35">
      <c r="B128" s="36"/>
    </row>
    <row r="129" spans="2:2" x14ac:dyDescent="0.35">
      <c r="B129" s="36"/>
    </row>
    <row r="130" spans="2:2" x14ac:dyDescent="0.35">
      <c r="B130" s="36"/>
    </row>
    <row r="131" spans="2:2" x14ac:dyDescent="0.35">
      <c r="B131" s="36"/>
    </row>
    <row r="132" spans="2:2" x14ac:dyDescent="0.35">
      <c r="B132" s="36"/>
    </row>
    <row r="133" spans="2:2" x14ac:dyDescent="0.35">
      <c r="B133" s="36"/>
    </row>
    <row r="134" spans="2:2" x14ac:dyDescent="0.35">
      <c r="B134" s="36"/>
    </row>
    <row r="135" spans="2:2" x14ac:dyDescent="0.35">
      <c r="B135" s="36"/>
    </row>
    <row r="136" spans="2:2" x14ac:dyDescent="0.35">
      <c r="B136" s="36"/>
    </row>
    <row r="137" spans="2:2" x14ac:dyDescent="0.35">
      <c r="B137" s="36"/>
    </row>
    <row r="138" spans="2:2" x14ac:dyDescent="0.35">
      <c r="B138" s="36"/>
    </row>
    <row r="139" spans="2:2" x14ac:dyDescent="0.35">
      <c r="B139" s="36"/>
    </row>
    <row r="140" spans="2:2" x14ac:dyDescent="0.35">
      <c r="B140" s="36"/>
    </row>
    <row r="141" spans="2:2" x14ac:dyDescent="0.35">
      <c r="B141" s="36"/>
    </row>
    <row r="142" spans="2:2" x14ac:dyDescent="0.35">
      <c r="B142" s="36"/>
    </row>
    <row r="143" spans="2:2" x14ac:dyDescent="0.35">
      <c r="B143" s="36"/>
    </row>
    <row r="144" spans="2:2" x14ac:dyDescent="0.35">
      <c r="B144" s="36"/>
    </row>
    <row r="145" spans="2:2" x14ac:dyDescent="0.35">
      <c r="B145" s="36"/>
    </row>
    <row r="146" spans="2:2" x14ac:dyDescent="0.35">
      <c r="B146" s="36"/>
    </row>
    <row r="147" spans="2:2" x14ac:dyDescent="0.35">
      <c r="B147" s="36"/>
    </row>
    <row r="148" spans="2:2" x14ac:dyDescent="0.35">
      <c r="B148" s="36"/>
    </row>
    <row r="149" spans="2:2" x14ac:dyDescent="0.35">
      <c r="B149" s="36"/>
    </row>
    <row r="150" spans="2:2" x14ac:dyDescent="0.35">
      <c r="B150" s="36"/>
    </row>
    <row r="151" spans="2:2" x14ac:dyDescent="0.35">
      <c r="B151" s="36"/>
    </row>
    <row r="152" spans="2:2" x14ac:dyDescent="0.35">
      <c r="B152" s="36"/>
    </row>
    <row r="153" spans="2:2" x14ac:dyDescent="0.35">
      <c r="B153" s="36"/>
    </row>
    <row r="154" spans="2:2" x14ac:dyDescent="0.35">
      <c r="B154" s="36"/>
    </row>
    <row r="155" spans="2:2" x14ac:dyDescent="0.35">
      <c r="B155" s="36"/>
    </row>
    <row r="156" spans="2:2" x14ac:dyDescent="0.35">
      <c r="B156" s="36"/>
    </row>
    <row r="157" spans="2:2" x14ac:dyDescent="0.35">
      <c r="B157" s="36"/>
    </row>
    <row r="158" spans="2:2" x14ac:dyDescent="0.35">
      <c r="B158" s="36"/>
    </row>
    <row r="159" spans="2:2" x14ac:dyDescent="0.35">
      <c r="B159" s="36"/>
    </row>
    <row r="160" spans="2:2" x14ac:dyDescent="0.35">
      <c r="B160" s="36"/>
    </row>
    <row r="161" spans="2:2" x14ac:dyDescent="0.35">
      <c r="B161" s="36"/>
    </row>
    <row r="162" spans="2:2" x14ac:dyDescent="0.35">
      <c r="B162" s="36"/>
    </row>
    <row r="163" spans="2:2" x14ac:dyDescent="0.35">
      <c r="B163" s="36"/>
    </row>
    <row r="164" spans="2:2" x14ac:dyDescent="0.35">
      <c r="B164" s="36"/>
    </row>
    <row r="165" spans="2:2" x14ac:dyDescent="0.35">
      <c r="B165" s="36"/>
    </row>
    <row r="166" spans="2:2" x14ac:dyDescent="0.35">
      <c r="B166" s="36"/>
    </row>
    <row r="167" spans="2:2" x14ac:dyDescent="0.35">
      <c r="B167" s="36"/>
    </row>
    <row r="168" spans="2:2" x14ac:dyDescent="0.35">
      <c r="B168" s="36"/>
    </row>
    <row r="169" spans="2:2" x14ac:dyDescent="0.35">
      <c r="B169" s="36"/>
    </row>
    <row r="170" spans="2:2" x14ac:dyDescent="0.35">
      <c r="B170" s="36"/>
    </row>
    <row r="171" spans="2:2" x14ac:dyDescent="0.35">
      <c r="B171" s="36"/>
    </row>
    <row r="172" spans="2:2" x14ac:dyDescent="0.35">
      <c r="B172" s="36"/>
    </row>
    <row r="173" spans="2:2" x14ac:dyDescent="0.35">
      <c r="B173" s="36"/>
    </row>
    <row r="174" spans="2:2" x14ac:dyDescent="0.35">
      <c r="B174" s="36"/>
    </row>
    <row r="175" spans="2:2" x14ac:dyDescent="0.35">
      <c r="B175" s="36"/>
    </row>
    <row r="176" spans="2:2" x14ac:dyDescent="0.35">
      <c r="B176" s="36"/>
    </row>
    <row r="177" spans="2:2" x14ac:dyDescent="0.35">
      <c r="B177" s="36"/>
    </row>
    <row r="178" spans="2:2" x14ac:dyDescent="0.35">
      <c r="B178" s="36"/>
    </row>
    <row r="179" spans="2:2" x14ac:dyDescent="0.35">
      <c r="B179" s="36"/>
    </row>
    <row r="180" spans="2:2" x14ac:dyDescent="0.35">
      <c r="B180" s="36"/>
    </row>
    <row r="181" spans="2:2" x14ac:dyDescent="0.35">
      <c r="B181" s="36"/>
    </row>
    <row r="182" spans="2:2" x14ac:dyDescent="0.35">
      <c r="B182" s="36"/>
    </row>
    <row r="183" spans="2:2" x14ac:dyDescent="0.35">
      <c r="B183" s="36"/>
    </row>
    <row r="184" spans="2:2" x14ac:dyDescent="0.35">
      <c r="B184" s="36"/>
    </row>
    <row r="185" spans="2:2" x14ac:dyDescent="0.35">
      <c r="B185" s="36"/>
    </row>
    <row r="186" spans="2:2" x14ac:dyDescent="0.35">
      <c r="B186" s="36"/>
    </row>
    <row r="187" spans="2:2" x14ac:dyDescent="0.35">
      <c r="B187" s="36"/>
    </row>
    <row r="188" spans="2:2" x14ac:dyDescent="0.35">
      <c r="B188" s="36"/>
    </row>
    <row r="189" spans="2:2" x14ac:dyDescent="0.35">
      <c r="B189" s="36"/>
    </row>
    <row r="190" spans="2:2" x14ac:dyDescent="0.35">
      <c r="B190" s="36"/>
    </row>
    <row r="191" spans="2:2" x14ac:dyDescent="0.35">
      <c r="B191" s="36"/>
    </row>
    <row r="192" spans="2:2" x14ac:dyDescent="0.35">
      <c r="B192" s="36"/>
    </row>
    <row r="193" spans="2:2" x14ac:dyDescent="0.35">
      <c r="B193" s="36"/>
    </row>
  </sheetData>
  <mergeCells count="24">
    <mergeCell ref="A16:A21"/>
    <mergeCell ref="A2:K2"/>
    <mergeCell ref="A4:A6"/>
    <mergeCell ref="B4:B6"/>
    <mergeCell ref="C4:E4"/>
    <mergeCell ref="F4:H4"/>
    <mergeCell ref="I4:I6"/>
    <mergeCell ref="J4:J6"/>
    <mergeCell ref="K4:K6"/>
    <mergeCell ref="C5:C6"/>
    <mergeCell ref="D5:D6"/>
    <mergeCell ref="E5:E6"/>
    <mergeCell ref="F5:F6"/>
    <mergeCell ref="G5:G6"/>
    <mergeCell ref="H5:H6"/>
    <mergeCell ref="A7:B7"/>
    <mergeCell ref="A44:B44"/>
    <mergeCell ref="B47:E47"/>
    <mergeCell ref="A22:A25"/>
    <mergeCell ref="A26:A30"/>
    <mergeCell ref="A34:B34"/>
    <mergeCell ref="A36:B36"/>
    <mergeCell ref="A41:B41"/>
    <mergeCell ref="A42:B42"/>
  </mergeCells>
  <pageMargins left="0.62992125984251968" right="0.35433070866141736" top="0.15748031496062992" bottom="0.15748031496062992" header="0.31496062992125984" footer="0.31496062992125984"/>
  <pageSetup paperSize="9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P139"/>
  <sheetViews>
    <sheetView tabSelected="1" view="pageBreakPreview" topLeftCell="A10" zoomScale="45" zoomScaleNormal="40" zoomScaleSheetLayoutView="45" zoomScalePageLayoutView="75" workbookViewId="0">
      <pane xSplit="2" topLeftCell="C1" activePane="topRight" state="frozen"/>
      <selection activeCell="B1" sqref="B1"/>
      <selection pane="topRight" activeCell="G28" sqref="G28"/>
    </sheetView>
  </sheetViews>
  <sheetFormatPr defaultColWidth="8.85546875" defaultRowHeight="27.75" outlineLevelRow="1" outlineLevelCol="1" x14ac:dyDescent="0.4"/>
  <cols>
    <col min="1" max="1" width="14.28515625" style="48" customWidth="1" outlineLevel="1"/>
    <col min="2" max="2" width="97.42578125" style="53" customWidth="1"/>
    <col min="3" max="3" width="34" style="54" customWidth="1"/>
    <col min="4" max="5" width="32.5703125" style="54" customWidth="1"/>
    <col min="6" max="8" width="35.85546875" style="54" customWidth="1"/>
    <col min="9" max="11" width="32.5703125" style="54" customWidth="1"/>
    <col min="12" max="16384" width="8.85546875" style="55"/>
  </cols>
  <sheetData>
    <row r="2" spans="1:11" s="48" customFormat="1" ht="100.5" customHeight="1" x14ac:dyDescent="0.25">
      <c r="A2" s="106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48" customFormat="1" ht="41.25" customHeight="1" x14ac:dyDescent="0.25">
      <c r="A3" s="107" t="s">
        <v>67</v>
      </c>
      <c r="B3" s="107" t="s">
        <v>0</v>
      </c>
      <c r="C3" s="108" t="s">
        <v>78</v>
      </c>
      <c r="D3" s="108"/>
      <c r="E3" s="108"/>
      <c r="F3" s="108" t="s">
        <v>81</v>
      </c>
      <c r="G3" s="108"/>
      <c r="H3" s="108"/>
      <c r="I3" s="108" t="s">
        <v>82</v>
      </c>
      <c r="J3" s="108"/>
      <c r="K3" s="108"/>
    </row>
    <row r="4" spans="1:11" s="48" customFormat="1" ht="156" customHeight="1" x14ac:dyDescent="0.25">
      <c r="A4" s="107"/>
      <c r="B4" s="107"/>
      <c r="C4" s="64" t="s">
        <v>66</v>
      </c>
      <c r="D4" s="68" t="s">
        <v>42</v>
      </c>
      <c r="E4" s="68" t="s">
        <v>43</v>
      </c>
      <c r="F4" s="64" t="s">
        <v>66</v>
      </c>
      <c r="G4" s="68" t="s">
        <v>42</v>
      </c>
      <c r="H4" s="68" t="s">
        <v>43</v>
      </c>
      <c r="I4" s="64" t="s">
        <v>66</v>
      </c>
      <c r="J4" s="68" t="s">
        <v>42</v>
      </c>
      <c r="K4" s="68" t="s">
        <v>43</v>
      </c>
    </row>
    <row r="5" spans="1:11" s="48" customFormat="1" x14ac:dyDescent="0.25">
      <c r="A5" s="68">
        <v>1</v>
      </c>
      <c r="B5" s="68">
        <v>2</v>
      </c>
      <c r="C5" s="65">
        <v>5</v>
      </c>
      <c r="D5" s="56">
        <v>3</v>
      </c>
      <c r="E5" s="56">
        <v>4</v>
      </c>
      <c r="F5" s="65">
        <v>5</v>
      </c>
      <c r="G5" s="56">
        <v>6</v>
      </c>
      <c r="H5" s="56">
        <v>7</v>
      </c>
      <c r="I5" s="65">
        <v>8</v>
      </c>
      <c r="J5" s="56">
        <v>9</v>
      </c>
      <c r="K5" s="56">
        <v>10</v>
      </c>
    </row>
    <row r="6" spans="1:11" s="57" customFormat="1" x14ac:dyDescent="0.25">
      <c r="A6" s="102" t="s">
        <v>31</v>
      </c>
      <c r="B6" s="102"/>
      <c r="C6" s="80"/>
      <c r="D6" s="78"/>
      <c r="E6" s="78"/>
      <c r="F6" s="80"/>
      <c r="G6" s="78"/>
      <c r="H6" s="78"/>
      <c r="I6" s="80"/>
      <c r="J6" s="78"/>
      <c r="K6" s="78"/>
    </row>
    <row r="7" spans="1:11" s="47" customFormat="1" x14ac:dyDescent="0.25">
      <c r="A7" s="69">
        <v>1</v>
      </c>
      <c r="B7" s="70" t="s">
        <v>19</v>
      </c>
      <c r="C7" s="66">
        <v>234000</v>
      </c>
      <c r="D7" s="50">
        <v>70000</v>
      </c>
      <c r="E7" s="50">
        <v>164000</v>
      </c>
      <c r="F7" s="66">
        <v>234000</v>
      </c>
      <c r="G7" s="50">
        <v>70000</v>
      </c>
      <c r="H7" s="50">
        <v>164000</v>
      </c>
      <c r="I7" s="66">
        <v>0</v>
      </c>
      <c r="J7" s="50">
        <v>0</v>
      </c>
      <c r="K7" s="50">
        <v>0</v>
      </c>
    </row>
    <row r="8" spans="1:11" s="47" customFormat="1" x14ac:dyDescent="0.25">
      <c r="A8" s="69">
        <v>2</v>
      </c>
      <c r="B8" s="70" t="s">
        <v>47</v>
      </c>
      <c r="C8" s="66">
        <v>169320.18459999998</v>
      </c>
      <c r="D8" s="50">
        <v>72204.263999999996</v>
      </c>
      <c r="E8" s="50">
        <v>97115.920599999983</v>
      </c>
      <c r="F8" s="66">
        <v>169320.18459999998</v>
      </c>
      <c r="G8" s="50">
        <v>72204.263999999996</v>
      </c>
      <c r="H8" s="50">
        <v>97115.920599999983</v>
      </c>
      <c r="I8" s="66">
        <v>0</v>
      </c>
      <c r="J8" s="50">
        <v>0</v>
      </c>
      <c r="K8" s="50">
        <v>0</v>
      </c>
    </row>
    <row r="9" spans="1:11" s="47" customFormat="1" ht="55.5" x14ac:dyDescent="0.25">
      <c r="A9" s="69">
        <v>3</v>
      </c>
      <c r="B9" s="70" t="s">
        <v>11</v>
      </c>
      <c r="C9" s="66">
        <v>100000</v>
      </c>
      <c r="D9" s="50">
        <v>40000</v>
      </c>
      <c r="E9" s="50">
        <v>60000</v>
      </c>
      <c r="F9" s="66">
        <v>100000</v>
      </c>
      <c r="G9" s="50">
        <v>40000</v>
      </c>
      <c r="H9" s="50">
        <v>60000</v>
      </c>
      <c r="I9" s="66">
        <v>0</v>
      </c>
      <c r="J9" s="50">
        <v>0</v>
      </c>
      <c r="K9" s="50">
        <v>0</v>
      </c>
    </row>
    <row r="10" spans="1:11" s="47" customFormat="1" x14ac:dyDescent="0.25">
      <c r="A10" s="69">
        <v>4</v>
      </c>
      <c r="B10" s="70" t="s">
        <v>68</v>
      </c>
      <c r="C10" s="66">
        <v>16818.75</v>
      </c>
      <c r="D10" s="50">
        <v>13055</v>
      </c>
      <c r="E10" s="50">
        <v>3763.75</v>
      </c>
      <c r="F10" s="66">
        <v>16818.75</v>
      </c>
      <c r="G10" s="50">
        <v>13055</v>
      </c>
      <c r="H10" s="50">
        <v>3763.75</v>
      </c>
      <c r="I10" s="66">
        <v>0</v>
      </c>
      <c r="J10" s="50">
        <v>0</v>
      </c>
      <c r="K10" s="50">
        <v>0</v>
      </c>
    </row>
    <row r="11" spans="1:11" s="47" customFormat="1" ht="55.5" x14ac:dyDescent="0.25">
      <c r="A11" s="69">
        <v>5</v>
      </c>
      <c r="B11" s="71" t="s">
        <v>70</v>
      </c>
      <c r="C11" s="66">
        <v>37187.5</v>
      </c>
      <c r="D11" s="50">
        <v>28350</v>
      </c>
      <c r="E11" s="50">
        <v>8837.5</v>
      </c>
      <c r="F11" s="66">
        <v>37187.5</v>
      </c>
      <c r="G11" s="50">
        <v>28350</v>
      </c>
      <c r="H11" s="50">
        <v>8837.5</v>
      </c>
      <c r="I11" s="66">
        <v>0</v>
      </c>
      <c r="J11" s="50">
        <v>0</v>
      </c>
      <c r="K11" s="50">
        <v>0</v>
      </c>
    </row>
    <row r="12" spans="1:11" s="47" customFormat="1" ht="55.5" x14ac:dyDescent="0.25">
      <c r="A12" s="69">
        <v>6</v>
      </c>
      <c r="B12" s="70" t="s">
        <v>16</v>
      </c>
      <c r="C12" s="66">
        <v>25000</v>
      </c>
      <c r="D12" s="50">
        <v>20000</v>
      </c>
      <c r="E12" s="50">
        <v>5000</v>
      </c>
      <c r="F12" s="66">
        <v>25000</v>
      </c>
      <c r="G12" s="50">
        <v>20000</v>
      </c>
      <c r="H12" s="50">
        <v>5000</v>
      </c>
      <c r="I12" s="66">
        <v>0</v>
      </c>
      <c r="J12" s="50">
        <v>0</v>
      </c>
      <c r="K12" s="50">
        <v>0</v>
      </c>
    </row>
    <row r="13" spans="1:11" s="47" customFormat="1" x14ac:dyDescent="0.25">
      <c r="A13" s="69">
        <v>7</v>
      </c>
      <c r="B13" s="70" t="s">
        <v>17</v>
      </c>
      <c r="C13" s="66">
        <v>17000</v>
      </c>
      <c r="D13" s="50">
        <v>12000</v>
      </c>
      <c r="E13" s="50">
        <v>5000</v>
      </c>
      <c r="F13" s="66">
        <v>17000</v>
      </c>
      <c r="G13" s="50">
        <v>12000</v>
      </c>
      <c r="H13" s="50">
        <v>5000</v>
      </c>
      <c r="I13" s="66">
        <v>0</v>
      </c>
      <c r="J13" s="50">
        <v>0</v>
      </c>
      <c r="K13" s="50">
        <v>0</v>
      </c>
    </row>
    <row r="14" spans="1:11" s="47" customFormat="1" x14ac:dyDescent="0.25">
      <c r="A14" s="69">
        <v>8</v>
      </c>
      <c r="B14" s="70" t="s">
        <v>53</v>
      </c>
      <c r="C14" s="66">
        <v>18000</v>
      </c>
      <c r="D14" s="50">
        <v>4000</v>
      </c>
      <c r="E14" s="50">
        <v>14000</v>
      </c>
      <c r="F14" s="66">
        <v>18000</v>
      </c>
      <c r="G14" s="50">
        <v>4000</v>
      </c>
      <c r="H14" s="50">
        <v>14000</v>
      </c>
      <c r="I14" s="66">
        <v>0</v>
      </c>
      <c r="J14" s="50">
        <v>0</v>
      </c>
      <c r="K14" s="50">
        <v>0</v>
      </c>
    </row>
    <row r="15" spans="1:11" s="58" customFormat="1" x14ac:dyDescent="0.25">
      <c r="A15" s="103">
        <v>9</v>
      </c>
      <c r="B15" s="70" t="s">
        <v>10</v>
      </c>
      <c r="C15" s="66">
        <v>17550.874729999992</v>
      </c>
      <c r="D15" s="50">
        <v>0</v>
      </c>
      <c r="E15" s="50">
        <v>17550.874729999992</v>
      </c>
      <c r="F15" s="66">
        <v>17550.874729999992</v>
      </c>
      <c r="G15" s="50">
        <v>0</v>
      </c>
      <c r="H15" s="50">
        <v>17550.874729999992</v>
      </c>
      <c r="I15" s="66">
        <v>4.7299999932874925E-3</v>
      </c>
      <c r="J15" s="50">
        <v>0</v>
      </c>
      <c r="K15" s="50">
        <v>4.7299999932874925E-3</v>
      </c>
    </row>
    <row r="16" spans="1:11" s="59" customFormat="1" ht="55.5" x14ac:dyDescent="0.25">
      <c r="A16" s="103"/>
      <c r="B16" s="72" t="s">
        <v>20</v>
      </c>
      <c r="C16" s="66">
        <v>17550.874729999992</v>
      </c>
      <c r="D16" s="51">
        <v>0</v>
      </c>
      <c r="E16" s="51">
        <v>17550.874729999992</v>
      </c>
      <c r="F16" s="66">
        <v>17550.874729999992</v>
      </c>
      <c r="G16" s="51">
        <v>0</v>
      </c>
      <c r="H16" s="50">
        <v>17550.874729999992</v>
      </c>
      <c r="I16" s="66">
        <v>4.7299999932874925E-3</v>
      </c>
      <c r="J16" s="50">
        <v>0</v>
      </c>
      <c r="K16" s="50">
        <v>4.7299999932874925E-3</v>
      </c>
    </row>
    <row r="17" spans="1:11" s="59" customFormat="1" ht="55.5" hidden="1" outlineLevel="1" x14ac:dyDescent="0.25">
      <c r="A17" s="79"/>
      <c r="B17" s="72" t="s">
        <v>77</v>
      </c>
      <c r="C17" s="66">
        <v>0</v>
      </c>
      <c r="D17" s="51">
        <v>0</v>
      </c>
      <c r="E17" s="51">
        <v>0</v>
      </c>
      <c r="F17" s="66">
        <v>0</v>
      </c>
      <c r="G17" s="50">
        <v>0</v>
      </c>
      <c r="H17" s="50">
        <v>0</v>
      </c>
      <c r="I17" s="66">
        <v>0</v>
      </c>
      <c r="J17" s="50">
        <v>0</v>
      </c>
      <c r="K17" s="50">
        <v>0</v>
      </c>
    </row>
    <row r="18" spans="1:11" s="58" customFormat="1" hidden="1" outlineLevel="1" collapsed="1" x14ac:dyDescent="0.25">
      <c r="A18" s="79">
        <v>10</v>
      </c>
      <c r="B18" s="72" t="s">
        <v>13</v>
      </c>
      <c r="C18" s="66">
        <v>0</v>
      </c>
      <c r="D18" s="50">
        <v>0</v>
      </c>
      <c r="E18" s="50">
        <v>0</v>
      </c>
      <c r="F18" s="66">
        <v>0</v>
      </c>
      <c r="G18" s="50">
        <v>0</v>
      </c>
      <c r="H18" s="50">
        <v>0</v>
      </c>
      <c r="I18" s="66">
        <v>0</v>
      </c>
      <c r="J18" s="50">
        <v>0</v>
      </c>
      <c r="K18" s="50">
        <v>0</v>
      </c>
    </row>
    <row r="19" spans="1:11" s="58" customFormat="1" hidden="1" outlineLevel="1" x14ac:dyDescent="0.25">
      <c r="A19" s="79">
        <v>11</v>
      </c>
      <c r="B19" s="72" t="s">
        <v>14</v>
      </c>
      <c r="C19" s="66">
        <v>0</v>
      </c>
      <c r="D19" s="50">
        <v>0</v>
      </c>
      <c r="E19" s="50">
        <v>0</v>
      </c>
      <c r="F19" s="66">
        <v>0</v>
      </c>
      <c r="G19" s="50">
        <v>0</v>
      </c>
      <c r="H19" s="50">
        <v>0</v>
      </c>
      <c r="I19" s="66">
        <v>0</v>
      </c>
      <c r="J19" s="50">
        <v>0</v>
      </c>
      <c r="K19" s="50">
        <v>0</v>
      </c>
    </row>
    <row r="20" spans="1:11" s="60" customFormat="1" collapsed="1" x14ac:dyDescent="0.35">
      <c r="A20" s="104" t="s">
        <v>51</v>
      </c>
      <c r="B20" s="104"/>
      <c r="C20" s="67">
        <v>634877.30933000008</v>
      </c>
      <c r="D20" s="52">
        <v>259609.264</v>
      </c>
      <c r="E20" s="52">
        <v>375268.04532999994</v>
      </c>
      <c r="F20" s="66">
        <v>634877.30933000008</v>
      </c>
      <c r="G20" s="50">
        <v>259609.264</v>
      </c>
      <c r="H20" s="50">
        <v>375268.04532999994</v>
      </c>
      <c r="I20" s="66">
        <v>4.7299999932874925E-3</v>
      </c>
      <c r="J20" s="50">
        <v>0</v>
      </c>
      <c r="K20" s="50">
        <v>4.7299999932874925E-3</v>
      </c>
    </row>
    <row r="21" spans="1:11" s="57" customFormat="1" x14ac:dyDescent="0.25">
      <c r="A21" s="102" t="s">
        <v>52</v>
      </c>
      <c r="B21" s="102"/>
      <c r="C21" s="66"/>
      <c r="D21" s="50"/>
      <c r="E21" s="50"/>
      <c r="F21" s="66"/>
      <c r="G21" s="50"/>
      <c r="H21" s="50"/>
      <c r="I21" s="66"/>
      <c r="J21" s="50"/>
      <c r="K21" s="50"/>
    </row>
    <row r="22" spans="1:11" s="60" customFormat="1" ht="27" x14ac:dyDescent="0.35">
      <c r="A22" s="105">
        <v>12</v>
      </c>
      <c r="B22" s="73" t="s">
        <v>71</v>
      </c>
      <c r="C22" s="67">
        <v>412119.87199999997</v>
      </c>
      <c r="D22" s="52">
        <v>329748.00962999999</v>
      </c>
      <c r="E22" s="52">
        <v>82371.862370000003</v>
      </c>
      <c r="F22" s="67">
        <v>412119.87199999997</v>
      </c>
      <c r="G22" s="52">
        <v>329748.00962999999</v>
      </c>
      <c r="H22" s="52">
        <v>82371.862370000003</v>
      </c>
      <c r="I22" s="67">
        <v>2.3700000019744039E-3</v>
      </c>
      <c r="J22" s="52">
        <v>0</v>
      </c>
      <c r="K22" s="52">
        <v>2.3700000019744039E-3</v>
      </c>
    </row>
    <row r="23" spans="1:11" s="60" customFormat="1" ht="55.5" x14ac:dyDescent="0.35">
      <c r="A23" s="105"/>
      <c r="B23" s="72" t="s">
        <v>62</v>
      </c>
      <c r="C23" s="66">
        <v>19423.810000000001</v>
      </c>
      <c r="D23" s="50">
        <v>15539.048000000001</v>
      </c>
      <c r="E23" s="50">
        <v>3884.7620000000002</v>
      </c>
      <c r="F23" s="66">
        <v>19423.810000000001</v>
      </c>
      <c r="G23" s="50">
        <v>15539.048000000001</v>
      </c>
      <c r="H23" s="50">
        <v>3884.7620000000002</v>
      </c>
      <c r="I23" s="66">
        <v>1.3642420526593924E-12</v>
      </c>
      <c r="J23" s="50">
        <v>-1.9999999985884642E-3</v>
      </c>
      <c r="K23" s="50">
        <v>1.9999999999527063E-3</v>
      </c>
    </row>
    <row r="24" spans="1:11" s="60" customFormat="1" ht="58.5" customHeight="1" x14ac:dyDescent="0.35">
      <c r="A24" s="105"/>
      <c r="B24" s="72" t="s">
        <v>76</v>
      </c>
      <c r="C24" s="66">
        <v>137383.75</v>
      </c>
      <c r="D24" s="50">
        <v>109907</v>
      </c>
      <c r="E24" s="50">
        <v>27476.75</v>
      </c>
      <c r="F24" s="66">
        <v>137383.75</v>
      </c>
      <c r="G24" s="50">
        <v>109907</v>
      </c>
      <c r="H24" s="50">
        <v>27476.75</v>
      </c>
      <c r="I24" s="66">
        <v>0</v>
      </c>
      <c r="J24" s="50">
        <v>0</v>
      </c>
      <c r="K24" s="50">
        <v>0</v>
      </c>
    </row>
    <row r="25" spans="1:11" s="60" customFormat="1" ht="55.5" x14ac:dyDescent="0.35">
      <c r="A25" s="105"/>
      <c r="B25" s="72" t="s">
        <v>59</v>
      </c>
      <c r="C25" s="66">
        <v>100625</v>
      </c>
      <c r="D25" s="50">
        <v>80500</v>
      </c>
      <c r="E25" s="50">
        <v>20125</v>
      </c>
      <c r="F25" s="66">
        <v>100625</v>
      </c>
      <c r="G25" s="50">
        <v>80500</v>
      </c>
      <c r="H25" s="50">
        <v>20125</v>
      </c>
      <c r="I25" s="66">
        <v>0</v>
      </c>
      <c r="J25" s="50">
        <v>0</v>
      </c>
      <c r="K25" s="50">
        <v>0</v>
      </c>
    </row>
    <row r="26" spans="1:11" s="60" customFormat="1" ht="83.25" x14ac:dyDescent="0.35">
      <c r="A26" s="105"/>
      <c r="B26" s="72" t="s">
        <v>60</v>
      </c>
      <c r="C26" s="66">
        <v>96625</v>
      </c>
      <c r="D26" s="50">
        <v>77300</v>
      </c>
      <c r="E26" s="50">
        <v>19325</v>
      </c>
      <c r="F26" s="66">
        <v>96625</v>
      </c>
      <c r="G26" s="50">
        <v>77300</v>
      </c>
      <c r="H26" s="50">
        <v>19325</v>
      </c>
      <c r="I26" s="66">
        <v>0</v>
      </c>
      <c r="J26" s="50">
        <v>0</v>
      </c>
      <c r="K26" s="50">
        <v>0</v>
      </c>
    </row>
    <row r="27" spans="1:11" s="60" customFormat="1" ht="35.25" customHeight="1" x14ac:dyDescent="0.35">
      <c r="A27" s="105"/>
      <c r="B27" s="72" t="s">
        <v>61</v>
      </c>
      <c r="C27" s="66">
        <v>56422.016350000005</v>
      </c>
      <c r="D27" s="50">
        <v>45137.613080000003</v>
      </c>
      <c r="E27" s="50">
        <v>11284.403270000001</v>
      </c>
      <c r="F27" s="66">
        <v>56422.016350000005</v>
      </c>
      <c r="G27" s="50">
        <v>45137.613080000003</v>
      </c>
      <c r="H27" s="50">
        <v>11284.403270000001</v>
      </c>
      <c r="I27" s="66">
        <v>0</v>
      </c>
      <c r="J27" s="50">
        <v>3.0800000022281893E-3</v>
      </c>
      <c r="K27" s="50">
        <v>3.2700000010663643E-3</v>
      </c>
    </row>
    <row r="28" spans="1:11" s="60" customFormat="1" ht="55.5" x14ac:dyDescent="0.35">
      <c r="A28" s="74">
        <v>13</v>
      </c>
      <c r="B28" s="70" t="s">
        <v>75</v>
      </c>
      <c r="C28" s="66">
        <v>1640.2956500000012</v>
      </c>
      <c r="D28" s="50">
        <v>1364.3485499999999</v>
      </c>
      <c r="E28" s="50">
        <v>275.94710000000123</v>
      </c>
      <c r="F28" s="66">
        <v>1640.2956500000012</v>
      </c>
      <c r="G28" s="50">
        <v>1364.3485499999999</v>
      </c>
      <c r="H28" s="50">
        <v>275.94710000000123</v>
      </c>
      <c r="I28" s="66">
        <v>-2.8999999987604497E-3</v>
      </c>
      <c r="J28" s="50">
        <v>0</v>
      </c>
      <c r="K28" s="50">
        <v>-2.8999999987604497E-3</v>
      </c>
    </row>
    <row r="29" spans="1:11" s="60" customFormat="1" x14ac:dyDescent="0.35">
      <c r="A29" s="75">
        <v>14</v>
      </c>
      <c r="B29" s="71" t="s">
        <v>63</v>
      </c>
      <c r="C29" s="66">
        <v>12324.440999999999</v>
      </c>
      <c r="D29" s="50">
        <v>6824.4409999999998</v>
      </c>
      <c r="E29" s="50">
        <v>5500</v>
      </c>
      <c r="F29" s="66">
        <v>12324.440999999999</v>
      </c>
      <c r="G29" s="50">
        <v>6824.4409999999998</v>
      </c>
      <c r="H29" s="50">
        <v>5500</v>
      </c>
      <c r="I29" s="66">
        <v>1.0000000002037268E-3</v>
      </c>
      <c r="J29" s="50">
        <v>1.0000000002037268E-3</v>
      </c>
      <c r="K29" s="50">
        <v>0</v>
      </c>
    </row>
    <row r="30" spans="1:11" s="60" customFormat="1" ht="54" hidden="1" outlineLevel="1" x14ac:dyDescent="0.35">
      <c r="A30" s="75">
        <v>15</v>
      </c>
      <c r="B30" s="76" t="s">
        <v>69</v>
      </c>
      <c r="C30" s="66">
        <v>0</v>
      </c>
      <c r="D30" s="50">
        <v>0</v>
      </c>
      <c r="E30" s="50">
        <v>0</v>
      </c>
      <c r="F30" s="66">
        <v>0</v>
      </c>
      <c r="G30" s="52">
        <v>0</v>
      </c>
      <c r="H30" s="52">
        <v>0</v>
      </c>
      <c r="I30" s="66">
        <v>0</v>
      </c>
      <c r="J30" s="50">
        <v>0</v>
      </c>
      <c r="K30" s="50">
        <v>0</v>
      </c>
    </row>
    <row r="31" spans="1:11" s="60" customFormat="1" ht="130.5" customHeight="1" collapsed="1" x14ac:dyDescent="0.35">
      <c r="A31" s="105">
        <v>16</v>
      </c>
      <c r="B31" s="77" t="s">
        <v>64</v>
      </c>
      <c r="C31" s="67">
        <v>43043.192300000002</v>
      </c>
      <c r="D31" s="52">
        <v>0</v>
      </c>
      <c r="E31" s="52">
        <v>43043.192300000002</v>
      </c>
      <c r="F31" s="67">
        <v>43043.192300000002</v>
      </c>
      <c r="G31" s="52">
        <v>0</v>
      </c>
      <c r="H31" s="52">
        <v>43043.192300000002</v>
      </c>
      <c r="I31" s="67">
        <v>0</v>
      </c>
      <c r="J31" s="52">
        <v>0</v>
      </c>
      <c r="K31" s="52">
        <v>0</v>
      </c>
    </row>
    <row r="32" spans="1:11" x14ac:dyDescent="0.4">
      <c r="A32" s="105"/>
      <c r="B32" s="74" t="s">
        <v>48</v>
      </c>
      <c r="C32" s="66"/>
      <c r="D32" s="50"/>
      <c r="E32" s="50"/>
      <c r="F32" s="66"/>
      <c r="G32" s="50"/>
      <c r="H32" s="50"/>
      <c r="I32" s="66"/>
      <c r="J32" s="50"/>
      <c r="K32" s="50"/>
    </row>
    <row r="33" spans="1:42" x14ac:dyDescent="0.4">
      <c r="A33" s="105"/>
      <c r="B33" s="70" t="s">
        <v>80</v>
      </c>
      <c r="C33" s="66">
        <v>14000</v>
      </c>
      <c r="D33" s="50">
        <v>0</v>
      </c>
      <c r="E33" s="50">
        <v>14000</v>
      </c>
      <c r="F33" s="66">
        <v>14000</v>
      </c>
      <c r="G33" s="50">
        <v>0</v>
      </c>
      <c r="H33" s="50">
        <v>14000</v>
      </c>
      <c r="I33" s="66">
        <v>0</v>
      </c>
      <c r="J33" s="50">
        <v>0</v>
      </c>
      <c r="K33" s="50">
        <v>0</v>
      </c>
    </row>
    <row r="34" spans="1:42" x14ac:dyDescent="0.4">
      <c r="A34" s="105"/>
      <c r="B34" s="70" t="s">
        <v>72</v>
      </c>
      <c r="C34" s="66">
        <v>3000</v>
      </c>
      <c r="D34" s="50">
        <v>0</v>
      </c>
      <c r="E34" s="50">
        <v>3000</v>
      </c>
      <c r="F34" s="66">
        <v>3000</v>
      </c>
      <c r="G34" s="50">
        <v>0</v>
      </c>
      <c r="H34" s="50">
        <v>3000</v>
      </c>
      <c r="I34" s="66">
        <v>0</v>
      </c>
      <c r="J34" s="50">
        <v>0</v>
      </c>
      <c r="K34" s="50">
        <v>0</v>
      </c>
    </row>
    <row r="35" spans="1:42" s="60" customFormat="1" ht="54" x14ac:dyDescent="0.35">
      <c r="A35" s="105"/>
      <c r="B35" s="77" t="s">
        <v>57</v>
      </c>
      <c r="C35" s="67">
        <v>13860.0923</v>
      </c>
      <c r="D35" s="52">
        <v>0</v>
      </c>
      <c r="E35" s="52">
        <v>13860.0923</v>
      </c>
      <c r="F35" s="67">
        <v>13860.0923</v>
      </c>
      <c r="G35" s="52">
        <v>0</v>
      </c>
      <c r="H35" s="52">
        <v>13860.0923</v>
      </c>
      <c r="I35" s="67">
        <v>0</v>
      </c>
      <c r="J35" s="52">
        <v>0</v>
      </c>
      <c r="K35" s="52">
        <v>0</v>
      </c>
    </row>
    <row r="36" spans="1:42" s="61" customFormat="1" ht="61.5" customHeight="1" x14ac:dyDescent="0.4">
      <c r="A36" s="105"/>
      <c r="B36" s="72" t="s">
        <v>54</v>
      </c>
      <c r="C36" s="66">
        <v>900</v>
      </c>
      <c r="D36" s="50">
        <v>0</v>
      </c>
      <c r="E36" s="50">
        <v>900</v>
      </c>
      <c r="F36" s="66">
        <v>900</v>
      </c>
      <c r="G36" s="50">
        <v>0</v>
      </c>
      <c r="H36" s="51">
        <v>900</v>
      </c>
      <c r="I36" s="66">
        <v>0</v>
      </c>
      <c r="J36" s="50">
        <v>0</v>
      </c>
      <c r="K36" s="50">
        <v>0</v>
      </c>
    </row>
    <row r="37" spans="1:42" s="61" customFormat="1" x14ac:dyDescent="0.4">
      <c r="A37" s="105"/>
      <c r="B37" s="72" t="s">
        <v>55</v>
      </c>
      <c r="C37" s="66">
        <v>2000</v>
      </c>
      <c r="D37" s="50">
        <v>0</v>
      </c>
      <c r="E37" s="50">
        <v>2000</v>
      </c>
      <c r="F37" s="66">
        <v>2000</v>
      </c>
      <c r="G37" s="50">
        <v>0</v>
      </c>
      <c r="H37" s="51">
        <v>2000</v>
      </c>
      <c r="I37" s="66">
        <v>0</v>
      </c>
      <c r="J37" s="50">
        <v>0</v>
      </c>
      <c r="K37" s="50">
        <v>0</v>
      </c>
    </row>
    <row r="38" spans="1:42" s="61" customFormat="1" x14ac:dyDescent="0.4">
      <c r="A38" s="105"/>
      <c r="B38" s="72" t="s">
        <v>56</v>
      </c>
      <c r="C38" s="66">
        <v>10660.0923</v>
      </c>
      <c r="D38" s="50">
        <v>0</v>
      </c>
      <c r="E38" s="50">
        <v>10660.0923</v>
      </c>
      <c r="F38" s="66">
        <v>10660.0923</v>
      </c>
      <c r="G38" s="50">
        <v>0</v>
      </c>
      <c r="H38" s="51">
        <v>10660.0923</v>
      </c>
      <c r="I38" s="66">
        <v>0</v>
      </c>
      <c r="J38" s="50">
        <v>0</v>
      </c>
      <c r="K38" s="50">
        <v>0</v>
      </c>
    </row>
    <row r="39" spans="1:42" s="61" customFormat="1" x14ac:dyDescent="0.4">
      <c r="A39" s="105"/>
      <c r="B39" s="72" t="s">
        <v>65</v>
      </c>
      <c r="C39" s="66">
        <v>300</v>
      </c>
      <c r="D39" s="50">
        <v>0</v>
      </c>
      <c r="E39" s="50">
        <v>300</v>
      </c>
      <c r="F39" s="66">
        <v>300</v>
      </c>
      <c r="G39" s="50">
        <v>0</v>
      </c>
      <c r="H39" s="51">
        <v>300</v>
      </c>
      <c r="I39" s="66">
        <v>0</v>
      </c>
      <c r="J39" s="50">
        <v>0</v>
      </c>
      <c r="K39" s="50">
        <v>0</v>
      </c>
    </row>
    <row r="40" spans="1:42" s="61" customFormat="1" ht="69.75" customHeight="1" x14ac:dyDescent="0.4">
      <c r="A40" s="105"/>
      <c r="B40" s="70" t="s">
        <v>74</v>
      </c>
      <c r="C40" s="66">
        <v>6000</v>
      </c>
      <c r="D40" s="50">
        <v>0</v>
      </c>
      <c r="E40" s="50">
        <v>6000</v>
      </c>
      <c r="F40" s="66">
        <v>6000</v>
      </c>
      <c r="G40" s="50">
        <v>0</v>
      </c>
      <c r="H40" s="50">
        <v>6000</v>
      </c>
      <c r="I40" s="66">
        <v>0</v>
      </c>
      <c r="J40" s="50">
        <v>0</v>
      </c>
      <c r="K40" s="50">
        <v>0</v>
      </c>
    </row>
    <row r="41" spans="1:42" s="61" customFormat="1" x14ac:dyDescent="0.4">
      <c r="A41" s="105"/>
      <c r="B41" s="70" t="s">
        <v>73</v>
      </c>
      <c r="C41" s="66">
        <v>6183.1</v>
      </c>
      <c r="D41" s="50">
        <v>0</v>
      </c>
      <c r="E41" s="50">
        <v>6183.1</v>
      </c>
      <c r="F41" s="66">
        <v>6183.1</v>
      </c>
      <c r="G41" s="50">
        <v>0</v>
      </c>
      <c r="H41" s="50">
        <v>6183.1</v>
      </c>
      <c r="I41" s="66">
        <v>0</v>
      </c>
      <c r="J41" s="50">
        <v>0</v>
      </c>
      <c r="K41" s="50">
        <v>0</v>
      </c>
    </row>
    <row r="42" spans="1:42" s="60" customFormat="1" ht="27" x14ac:dyDescent="0.35">
      <c r="A42" s="101" t="s">
        <v>58</v>
      </c>
      <c r="B42" s="101"/>
      <c r="C42" s="67">
        <v>1102364.8146300002</v>
      </c>
      <c r="D42" s="52">
        <v>596181.71462999994</v>
      </c>
      <c r="E42" s="52">
        <v>506183.09999999992</v>
      </c>
      <c r="F42" s="67">
        <v>1102364.8146300002</v>
      </c>
      <c r="G42" s="52">
        <v>596181.71462999994</v>
      </c>
      <c r="H42" s="52">
        <v>506183.09999999992</v>
      </c>
      <c r="I42" s="67">
        <v>0</v>
      </c>
      <c r="J42" s="52">
        <v>1.0000000002037268E-3</v>
      </c>
      <c r="K42" s="52">
        <v>0</v>
      </c>
    </row>
    <row r="43" spans="1:42" s="49" customFormat="1" x14ac:dyDescent="0.25">
      <c r="A43" s="48"/>
      <c r="B43" s="6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</row>
    <row r="44" spans="1:42" s="49" customFormat="1" x14ac:dyDescent="0.25">
      <c r="A44" s="48"/>
      <c r="B44" s="6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</row>
    <row r="45" spans="1:42" s="49" customFormat="1" x14ac:dyDescent="0.25">
      <c r="A45" s="48"/>
      <c r="B45" s="6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</row>
    <row r="46" spans="1:42" s="49" customFormat="1" x14ac:dyDescent="0.25">
      <c r="A46" s="48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</row>
    <row r="47" spans="1:42" s="49" customFormat="1" x14ac:dyDescent="0.25">
      <c r="A47" s="48"/>
      <c r="B47" s="63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</row>
    <row r="48" spans="1:42" s="49" customFormat="1" x14ac:dyDescent="0.25">
      <c r="A48" s="48"/>
      <c r="B48" s="63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</row>
    <row r="49" spans="1:42" s="49" customFormat="1" x14ac:dyDescent="0.25">
      <c r="A49" s="48"/>
      <c r="B49" s="63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</row>
    <row r="50" spans="1:42" s="49" customFormat="1" x14ac:dyDescent="0.25">
      <c r="A50" s="48"/>
      <c r="B50" s="63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s="49" customFormat="1" x14ac:dyDescent="0.25">
      <c r="A51" s="48"/>
      <c r="B51" s="6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</row>
    <row r="52" spans="1:42" s="49" customFormat="1" x14ac:dyDescent="0.25">
      <c r="A52" s="48"/>
      <c r="B52" s="6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</row>
    <row r="53" spans="1:42" s="49" customFormat="1" x14ac:dyDescent="0.25">
      <c r="A53" s="48"/>
      <c r="B53" s="6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</row>
    <row r="54" spans="1:42" s="49" customFormat="1" x14ac:dyDescent="0.25">
      <c r="A54" s="48"/>
      <c r="B54" s="6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</row>
    <row r="55" spans="1:42" s="49" customFormat="1" x14ac:dyDescent="0.25">
      <c r="A55" s="48"/>
      <c r="B55" s="63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</row>
    <row r="56" spans="1:42" s="49" customFormat="1" x14ac:dyDescent="0.25">
      <c r="A56" s="48"/>
      <c r="B56" s="6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</row>
    <row r="57" spans="1:42" s="49" customFormat="1" x14ac:dyDescent="0.25">
      <c r="A57" s="48"/>
      <c r="B57" s="63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</row>
    <row r="58" spans="1:42" s="49" customFormat="1" x14ac:dyDescent="0.25">
      <c r="A58" s="48"/>
      <c r="B58" s="63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</row>
    <row r="59" spans="1:42" s="49" customFormat="1" x14ac:dyDescent="0.25">
      <c r="A59" s="48"/>
      <c r="B59" s="6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</row>
    <row r="60" spans="1:42" s="49" customFormat="1" x14ac:dyDescent="0.25">
      <c r="A60" s="48"/>
      <c r="B60" s="6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</row>
    <row r="61" spans="1:42" s="49" customFormat="1" x14ac:dyDescent="0.25">
      <c r="A61" s="48"/>
      <c r="B61" s="6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</row>
    <row r="62" spans="1:42" s="49" customFormat="1" x14ac:dyDescent="0.25">
      <c r="A62" s="48"/>
      <c r="B62" s="6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</row>
    <row r="63" spans="1:42" s="49" customFormat="1" x14ac:dyDescent="0.25">
      <c r="A63" s="48"/>
      <c r="B63" s="63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</row>
    <row r="64" spans="1:42" s="49" customFormat="1" x14ac:dyDescent="0.25">
      <c r="A64" s="48"/>
      <c r="B64" s="63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:42" s="49" customFormat="1" x14ac:dyDescent="0.25">
      <c r="A65" s="48"/>
      <c r="B65" s="63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1:42" s="49" customFormat="1" x14ac:dyDescent="0.25">
      <c r="A66" s="48"/>
      <c r="B66" s="63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 s="49" customFormat="1" x14ac:dyDescent="0.25">
      <c r="A67" s="48"/>
      <c r="B67" s="63"/>
      <c r="C67" s="62"/>
      <c r="D67" s="62"/>
      <c r="E67" s="62"/>
      <c r="F67" s="62"/>
      <c r="G67" s="62"/>
      <c r="H67" s="62"/>
      <c r="I67" s="62"/>
      <c r="J67" s="62"/>
      <c r="K67" s="62"/>
    </row>
    <row r="68" spans="1:42" s="49" customFormat="1" x14ac:dyDescent="0.25">
      <c r="A68" s="48"/>
      <c r="B68" s="63"/>
      <c r="C68" s="62"/>
      <c r="D68" s="62"/>
      <c r="E68" s="62"/>
      <c r="F68" s="62"/>
      <c r="G68" s="62"/>
      <c r="H68" s="62"/>
      <c r="I68" s="62"/>
      <c r="J68" s="62"/>
      <c r="K68" s="62"/>
    </row>
    <row r="69" spans="1:42" s="49" customFormat="1" x14ac:dyDescent="0.25">
      <c r="A69" s="48"/>
      <c r="B69" s="63"/>
      <c r="C69" s="62"/>
      <c r="D69" s="62"/>
      <c r="E69" s="62"/>
      <c r="F69" s="62"/>
      <c r="G69" s="62"/>
      <c r="H69" s="62"/>
      <c r="I69" s="62"/>
      <c r="J69" s="62"/>
      <c r="K69" s="62"/>
    </row>
    <row r="70" spans="1:42" s="49" customFormat="1" x14ac:dyDescent="0.25">
      <c r="A70" s="48"/>
      <c r="B70" s="63"/>
      <c r="C70" s="62"/>
      <c r="D70" s="62"/>
      <c r="E70" s="62"/>
      <c r="F70" s="62"/>
      <c r="G70" s="62"/>
      <c r="H70" s="62"/>
      <c r="I70" s="62"/>
      <c r="J70" s="62"/>
      <c r="K70" s="62"/>
    </row>
    <row r="71" spans="1:42" s="49" customFormat="1" x14ac:dyDescent="0.25">
      <c r="A71" s="48"/>
      <c r="B71" s="63"/>
      <c r="C71" s="62"/>
      <c r="D71" s="62"/>
      <c r="E71" s="62"/>
      <c r="F71" s="62"/>
      <c r="G71" s="62"/>
      <c r="H71" s="62"/>
      <c r="I71" s="62"/>
      <c r="J71" s="62"/>
      <c r="K71" s="62"/>
    </row>
    <row r="72" spans="1:42" s="49" customFormat="1" x14ac:dyDescent="0.25">
      <c r="A72" s="48"/>
      <c r="B72" s="63"/>
      <c r="C72" s="62"/>
      <c r="D72" s="62"/>
      <c r="E72" s="62"/>
      <c r="F72" s="62"/>
      <c r="G72" s="62"/>
      <c r="H72" s="62"/>
      <c r="I72" s="62"/>
      <c r="J72" s="62"/>
      <c r="K72" s="62"/>
    </row>
    <row r="73" spans="1:42" s="49" customFormat="1" x14ac:dyDescent="0.25">
      <c r="A73" s="48"/>
      <c r="B73" s="63"/>
      <c r="C73" s="62"/>
      <c r="D73" s="62"/>
      <c r="E73" s="62"/>
      <c r="F73" s="62"/>
      <c r="G73" s="62"/>
      <c r="H73" s="62"/>
      <c r="I73" s="62"/>
      <c r="J73" s="62"/>
      <c r="K73" s="62"/>
    </row>
    <row r="74" spans="1:42" s="49" customFormat="1" x14ac:dyDescent="0.25">
      <c r="A74" s="48"/>
      <c r="B74" s="63"/>
      <c r="C74" s="62"/>
      <c r="D74" s="62"/>
      <c r="E74" s="62"/>
      <c r="F74" s="62"/>
      <c r="G74" s="62"/>
      <c r="H74" s="62"/>
      <c r="I74" s="62"/>
      <c r="J74" s="62"/>
      <c r="K74" s="62"/>
    </row>
    <row r="75" spans="1:42" s="49" customFormat="1" x14ac:dyDescent="0.25">
      <c r="A75" s="48"/>
      <c r="B75" s="63"/>
      <c r="C75" s="62"/>
      <c r="D75" s="62"/>
      <c r="E75" s="62"/>
      <c r="F75" s="62"/>
      <c r="G75" s="62"/>
      <c r="H75" s="62"/>
      <c r="I75" s="62"/>
      <c r="J75" s="62"/>
      <c r="K75" s="62"/>
    </row>
    <row r="76" spans="1:42" s="49" customFormat="1" x14ac:dyDescent="0.25">
      <c r="A76" s="48"/>
      <c r="B76" s="63"/>
      <c r="C76" s="62"/>
      <c r="D76" s="62"/>
      <c r="E76" s="62"/>
      <c r="F76" s="62"/>
      <c r="G76" s="62"/>
      <c r="H76" s="62"/>
      <c r="I76" s="62"/>
      <c r="J76" s="62"/>
      <c r="K76" s="62"/>
    </row>
    <row r="77" spans="1:42" s="49" customFormat="1" x14ac:dyDescent="0.25">
      <c r="A77" s="48"/>
      <c r="B77" s="63"/>
      <c r="C77" s="62"/>
      <c r="D77" s="62"/>
      <c r="E77" s="62"/>
      <c r="F77" s="62"/>
      <c r="G77" s="62"/>
      <c r="H77" s="62"/>
      <c r="I77" s="62"/>
      <c r="J77" s="62"/>
      <c r="K77" s="62"/>
    </row>
    <row r="78" spans="1:42" s="49" customFormat="1" x14ac:dyDescent="0.25">
      <c r="A78" s="48"/>
      <c r="B78" s="63"/>
      <c r="C78" s="62"/>
      <c r="D78" s="62"/>
      <c r="E78" s="62"/>
      <c r="F78" s="62"/>
      <c r="G78" s="62"/>
      <c r="H78" s="62"/>
      <c r="I78" s="62"/>
      <c r="J78" s="62"/>
      <c r="K78" s="62"/>
    </row>
    <row r="79" spans="1:42" s="49" customFormat="1" x14ac:dyDescent="0.25">
      <c r="A79" s="48"/>
      <c r="B79" s="63"/>
      <c r="C79" s="62"/>
      <c r="D79" s="62"/>
      <c r="E79" s="62"/>
      <c r="F79" s="62"/>
      <c r="G79" s="62"/>
      <c r="H79" s="62"/>
      <c r="I79" s="62"/>
      <c r="J79" s="62"/>
      <c r="K79" s="62"/>
    </row>
    <row r="80" spans="1:42" s="49" customFormat="1" x14ac:dyDescent="0.25">
      <c r="A80" s="48"/>
      <c r="B80" s="63"/>
      <c r="C80" s="62"/>
      <c r="D80" s="62"/>
      <c r="E80" s="62"/>
      <c r="F80" s="62"/>
      <c r="G80" s="62"/>
      <c r="H80" s="62"/>
      <c r="I80" s="62"/>
      <c r="J80" s="62"/>
      <c r="K80" s="62"/>
    </row>
    <row r="81" spans="1:11" s="49" customFormat="1" x14ac:dyDescent="0.25">
      <c r="A81" s="48"/>
      <c r="B81" s="63"/>
      <c r="C81" s="62"/>
      <c r="D81" s="62"/>
      <c r="E81" s="62"/>
      <c r="F81" s="62"/>
      <c r="G81" s="62"/>
      <c r="H81" s="62"/>
      <c r="I81" s="62"/>
      <c r="J81" s="62"/>
      <c r="K81" s="62"/>
    </row>
    <row r="82" spans="1:11" s="49" customFormat="1" x14ac:dyDescent="0.25">
      <c r="A82" s="48"/>
      <c r="B82" s="63"/>
      <c r="C82" s="62"/>
      <c r="D82" s="62"/>
      <c r="E82" s="62"/>
      <c r="F82" s="62"/>
      <c r="G82" s="62"/>
      <c r="H82" s="62"/>
      <c r="I82" s="62"/>
      <c r="J82" s="62"/>
      <c r="K82" s="62"/>
    </row>
    <row r="83" spans="1:11" s="49" customFormat="1" x14ac:dyDescent="0.25">
      <c r="A83" s="48"/>
      <c r="B83" s="63"/>
      <c r="C83" s="62"/>
      <c r="D83" s="62"/>
      <c r="E83" s="62"/>
      <c r="F83" s="62"/>
      <c r="G83" s="62"/>
      <c r="H83" s="62"/>
      <c r="I83" s="62"/>
      <c r="J83" s="62"/>
      <c r="K83" s="62"/>
    </row>
    <row r="84" spans="1:11" s="49" customFormat="1" x14ac:dyDescent="0.25">
      <c r="A84" s="48"/>
      <c r="B84" s="63"/>
      <c r="C84" s="62"/>
      <c r="D84" s="62"/>
      <c r="E84" s="62"/>
      <c r="F84" s="62"/>
      <c r="G84" s="62"/>
      <c r="H84" s="62"/>
      <c r="I84" s="62"/>
      <c r="J84" s="62"/>
      <c r="K84" s="62"/>
    </row>
    <row r="85" spans="1:11" s="49" customFormat="1" x14ac:dyDescent="0.25">
      <c r="A85" s="48"/>
      <c r="B85" s="63"/>
      <c r="C85" s="62"/>
      <c r="D85" s="62"/>
      <c r="E85" s="62"/>
      <c r="F85" s="62"/>
      <c r="G85" s="62"/>
      <c r="H85" s="62"/>
      <c r="I85" s="62"/>
      <c r="J85" s="62"/>
      <c r="K85" s="62"/>
    </row>
    <row r="86" spans="1:11" s="49" customFormat="1" x14ac:dyDescent="0.25">
      <c r="A86" s="48"/>
      <c r="B86" s="63"/>
      <c r="C86" s="62"/>
      <c r="D86" s="62"/>
      <c r="E86" s="62"/>
      <c r="F86" s="62"/>
      <c r="G86" s="62"/>
      <c r="H86" s="62"/>
      <c r="I86" s="62"/>
      <c r="J86" s="62"/>
      <c r="K86" s="62"/>
    </row>
    <row r="87" spans="1:11" s="49" customFormat="1" x14ac:dyDescent="0.25">
      <c r="A87" s="48"/>
      <c r="B87" s="63"/>
      <c r="C87" s="62"/>
      <c r="D87" s="62"/>
      <c r="E87" s="62"/>
      <c r="F87" s="62"/>
      <c r="G87" s="62"/>
      <c r="H87" s="62"/>
      <c r="I87" s="62"/>
      <c r="J87" s="62"/>
      <c r="K87" s="62"/>
    </row>
    <row r="88" spans="1:11" s="49" customFormat="1" x14ac:dyDescent="0.25">
      <c r="A88" s="48"/>
      <c r="B88" s="63"/>
      <c r="C88" s="62"/>
      <c r="D88" s="62"/>
      <c r="E88" s="62"/>
      <c r="F88" s="62"/>
      <c r="G88" s="62"/>
      <c r="H88" s="62"/>
      <c r="I88" s="62"/>
      <c r="J88" s="62"/>
      <c r="K88" s="62"/>
    </row>
    <row r="89" spans="1:11" s="49" customFormat="1" x14ac:dyDescent="0.25">
      <c r="A89" s="48"/>
      <c r="B89" s="63"/>
      <c r="C89" s="62"/>
      <c r="D89" s="62"/>
      <c r="E89" s="62"/>
      <c r="F89" s="62"/>
      <c r="G89" s="62"/>
      <c r="H89" s="62"/>
      <c r="I89" s="62"/>
      <c r="J89" s="62"/>
      <c r="K89" s="62"/>
    </row>
    <row r="90" spans="1:11" s="49" customFormat="1" x14ac:dyDescent="0.25">
      <c r="A90" s="48"/>
      <c r="B90" s="63"/>
      <c r="C90" s="62"/>
      <c r="D90" s="62"/>
      <c r="E90" s="62"/>
      <c r="F90" s="62"/>
      <c r="G90" s="62"/>
      <c r="H90" s="62"/>
      <c r="I90" s="62"/>
      <c r="J90" s="62"/>
      <c r="K90" s="62"/>
    </row>
    <row r="91" spans="1:11" s="49" customFormat="1" x14ac:dyDescent="0.25">
      <c r="A91" s="48"/>
      <c r="B91" s="63"/>
      <c r="C91" s="62"/>
      <c r="D91" s="62"/>
      <c r="E91" s="62"/>
      <c r="F91" s="62"/>
      <c r="G91" s="62"/>
      <c r="H91" s="62"/>
      <c r="I91" s="62"/>
      <c r="J91" s="62"/>
      <c r="K91" s="62"/>
    </row>
    <row r="92" spans="1:11" s="49" customFormat="1" x14ac:dyDescent="0.25">
      <c r="A92" s="48"/>
      <c r="B92" s="63"/>
      <c r="C92" s="62"/>
      <c r="D92" s="62"/>
      <c r="E92" s="62"/>
      <c r="F92" s="62"/>
      <c r="G92" s="62"/>
      <c r="H92" s="62"/>
      <c r="I92" s="62"/>
      <c r="J92" s="62"/>
      <c r="K92" s="62"/>
    </row>
    <row r="93" spans="1:11" s="49" customFormat="1" x14ac:dyDescent="0.25">
      <c r="A93" s="48"/>
      <c r="B93" s="63"/>
      <c r="C93" s="62"/>
      <c r="D93" s="62"/>
      <c r="E93" s="62"/>
      <c r="F93" s="62"/>
      <c r="G93" s="62"/>
      <c r="H93" s="62"/>
      <c r="I93" s="62"/>
      <c r="J93" s="62"/>
      <c r="K93" s="62"/>
    </row>
    <row r="94" spans="1:11" s="49" customFormat="1" x14ac:dyDescent="0.25">
      <c r="A94" s="48"/>
      <c r="B94" s="63"/>
      <c r="C94" s="62"/>
      <c r="D94" s="62"/>
      <c r="E94" s="62"/>
      <c r="F94" s="62"/>
      <c r="G94" s="62"/>
      <c r="H94" s="62"/>
      <c r="I94" s="62"/>
      <c r="J94" s="62"/>
      <c r="K94" s="62"/>
    </row>
    <row r="95" spans="1:11" s="49" customFormat="1" x14ac:dyDescent="0.25">
      <c r="A95" s="48"/>
      <c r="B95" s="63"/>
      <c r="C95" s="62"/>
      <c r="D95" s="62"/>
      <c r="E95" s="62"/>
      <c r="F95" s="62"/>
      <c r="G95" s="62"/>
      <c r="H95" s="62"/>
      <c r="I95" s="62"/>
      <c r="J95" s="62"/>
      <c r="K95" s="62"/>
    </row>
    <row r="96" spans="1:11" s="49" customFormat="1" x14ac:dyDescent="0.25">
      <c r="A96" s="48"/>
      <c r="B96" s="63"/>
      <c r="C96" s="62"/>
      <c r="D96" s="62"/>
      <c r="E96" s="62"/>
      <c r="F96" s="62"/>
      <c r="G96" s="62"/>
      <c r="H96" s="62"/>
      <c r="I96" s="62"/>
      <c r="J96" s="62"/>
      <c r="K96" s="62"/>
    </row>
    <row r="97" spans="1:11" s="49" customFormat="1" x14ac:dyDescent="0.25">
      <c r="A97" s="48"/>
      <c r="B97" s="63"/>
      <c r="C97" s="62"/>
      <c r="D97" s="62"/>
      <c r="E97" s="62"/>
      <c r="F97" s="62"/>
      <c r="G97" s="62"/>
      <c r="H97" s="62"/>
      <c r="I97" s="62"/>
      <c r="J97" s="62"/>
      <c r="K97" s="62"/>
    </row>
    <row r="98" spans="1:11" s="49" customFormat="1" x14ac:dyDescent="0.25">
      <c r="A98" s="48"/>
      <c r="B98" s="63"/>
      <c r="C98" s="62"/>
      <c r="D98" s="62"/>
      <c r="E98" s="62"/>
      <c r="F98" s="62"/>
      <c r="G98" s="62"/>
      <c r="H98" s="62"/>
      <c r="I98" s="62"/>
      <c r="J98" s="62"/>
      <c r="K98" s="62"/>
    </row>
    <row r="99" spans="1:11" s="49" customFormat="1" x14ac:dyDescent="0.25">
      <c r="A99" s="48"/>
      <c r="B99" s="63"/>
      <c r="C99" s="62"/>
      <c r="D99" s="62"/>
      <c r="E99" s="62"/>
      <c r="F99" s="62"/>
      <c r="G99" s="62"/>
      <c r="H99" s="62"/>
      <c r="I99" s="62"/>
      <c r="J99" s="62"/>
      <c r="K99" s="62"/>
    </row>
    <row r="100" spans="1:11" s="49" customFormat="1" x14ac:dyDescent="0.25">
      <c r="A100" s="48"/>
      <c r="B100" s="63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s="49" customFormat="1" x14ac:dyDescent="0.25">
      <c r="A101" s="48"/>
      <c r="B101" s="63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s="49" customFormat="1" x14ac:dyDescent="0.25">
      <c r="A102" s="48"/>
      <c r="B102" s="63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s="49" customFormat="1" x14ac:dyDescent="0.25">
      <c r="A103" s="48"/>
      <c r="B103" s="63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s="49" customFormat="1" x14ac:dyDescent="0.25">
      <c r="A104" s="48"/>
      <c r="B104" s="63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s="49" customFormat="1" x14ac:dyDescent="0.25">
      <c r="A105" s="48"/>
      <c r="B105" s="63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s="49" customFormat="1" x14ac:dyDescent="0.25">
      <c r="A106" s="48"/>
      <c r="B106" s="63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s="49" customFormat="1" x14ac:dyDescent="0.25">
      <c r="A107" s="48"/>
      <c r="B107" s="63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s="49" customFormat="1" x14ac:dyDescent="0.25">
      <c r="A108" s="48"/>
      <c r="B108" s="63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s="49" customFormat="1" x14ac:dyDescent="0.25">
      <c r="A109" s="48"/>
      <c r="B109" s="63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s="49" customFormat="1" x14ac:dyDescent="0.25">
      <c r="A110" s="48"/>
      <c r="B110" s="63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s="49" customFormat="1" x14ac:dyDescent="0.25">
      <c r="A111" s="48"/>
      <c r="B111" s="63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s="49" customFormat="1" x14ac:dyDescent="0.25">
      <c r="A112" s="48"/>
      <c r="B112" s="63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s="49" customFormat="1" x14ac:dyDescent="0.25">
      <c r="A113" s="48"/>
      <c r="B113" s="63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s="49" customFormat="1" x14ac:dyDescent="0.25">
      <c r="A114" s="48"/>
      <c r="B114" s="63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s="49" customFormat="1" x14ac:dyDescent="0.25">
      <c r="A115" s="48"/>
      <c r="B115" s="63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s="49" customFormat="1" x14ac:dyDescent="0.25">
      <c r="A116" s="48"/>
      <c r="B116" s="63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s="49" customFormat="1" x14ac:dyDescent="0.25">
      <c r="A117" s="48"/>
      <c r="B117" s="63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s="49" customFormat="1" x14ac:dyDescent="0.25">
      <c r="A118" s="48"/>
      <c r="B118" s="63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s="49" customFormat="1" x14ac:dyDescent="0.25">
      <c r="A119" s="48"/>
      <c r="B119" s="63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s="49" customFormat="1" x14ac:dyDescent="0.25">
      <c r="A120" s="48"/>
      <c r="B120" s="63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s="49" customFormat="1" x14ac:dyDescent="0.25">
      <c r="A121" s="48"/>
      <c r="B121" s="63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s="49" customFormat="1" x14ac:dyDescent="0.25">
      <c r="A122" s="48"/>
      <c r="B122" s="63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s="49" customFormat="1" x14ac:dyDescent="0.25">
      <c r="A123" s="48"/>
      <c r="B123" s="63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s="49" customFormat="1" x14ac:dyDescent="0.25">
      <c r="A124" s="48"/>
      <c r="B124" s="63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s="49" customFormat="1" x14ac:dyDescent="0.25">
      <c r="A125" s="48"/>
      <c r="B125" s="63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s="49" customFormat="1" x14ac:dyDescent="0.25">
      <c r="A126" s="48"/>
      <c r="B126" s="63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s="49" customFormat="1" x14ac:dyDescent="0.25">
      <c r="A127" s="48"/>
      <c r="B127" s="63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s="49" customFormat="1" x14ac:dyDescent="0.25">
      <c r="A128" s="48"/>
      <c r="B128" s="63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s="49" customFormat="1" x14ac:dyDescent="0.25">
      <c r="A129" s="48"/>
      <c r="B129" s="63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s="49" customFormat="1" x14ac:dyDescent="0.25">
      <c r="A130" s="48"/>
      <c r="B130" s="63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s="49" customFormat="1" x14ac:dyDescent="0.25">
      <c r="A131" s="48"/>
      <c r="B131" s="63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s="49" customFormat="1" x14ac:dyDescent="0.25">
      <c r="A132" s="48"/>
      <c r="B132" s="63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s="49" customFormat="1" x14ac:dyDescent="0.25">
      <c r="A133" s="48"/>
      <c r="B133" s="63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s="49" customFormat="1" x14ac:dyDescent="0.25">
      <c r="A134" s="48"/>
      <c r="B134" s="63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s="49" customFormat="1" x14ac:dyDescent="0.25">
      <c r="A135" s="48"/>
      <c r="B135" s="63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s="49" customFormat="1" x14ac:dyDescent="0.25">
      <c r="A136" s="48"/>
      <c r="B136" s="63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s="49" customFormat="1" x14ac:dyDescent="0.25">
      <c r="A137" s="48"/>
      <c r="B137" s="63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s="49" customFormat="1" x14ac:dyDescent="0.25">
      <c r="A138" s="48"/>
      <c r="B138" s="63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s="49" customFormat="1" x14ac:dyDescent="0.25">
      <c r="A139" s="48"/>
      <c r="B139" s="63"/>
      <c r="C139" s="62"/>
      <c r="D139" s="62"/>
      <c r="E139" s="62"/>
      <c r="F139" s="62"/>
      <c r="G139" s="62"/>
      <c r="H139" s="62"/>
      <c r="I139" s="62"/>
      <c r="J139" s="62"/>
      <c r="K139" s="62"/>
    </row>
  </sheetData>
  <mergeCells count="13">
    <mergeCell ref="A2:K2"/>
    <mergeCell ref="A3:A4"/>
    <mergeCell ref="B3:B4"/>
    <mergeCell ref="C3:E3"/>
    <mergeCell ref="F3:H3"/>
    <mergeCell ref="I3:K3"/>
    <mergeCell ref="A42:B42"/>
    <mergeCell ref="A6:B6"/>
    <mergeCell ref="A15:A16"/>
    <mergeCell ref="A20:B20"/>
    <mergeCell ref="A21:B21"/>
    <mergeCell ref="A22:A27"/>
    <mergeCell ref="A31:A41"/>
  </mergeCells>
  <pageMargins left="0.43307086614173229" right="0.35433070866141736" top="0.55118110236220474" bottom="0.35433070866141736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Субсидии  (2)</vt:lpstr>
      <vt:lpstr>23.11.2016</vt:lpstr>
      <vt:lpstr>'23.11.2016'!Область_печати</vt:lpstr>
      <vt:lpstr>'Субсидии 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2017-01-20T08:05:38Z</dcterms:modified>
</cp:coreProperties>
</file>